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weins\Desktop\Primary Files\Payroll 10E\Payroll 10E Solution Files\Solution Files - Chapter 8 Project\Six-Month Project Starting Solution Files\"/>
    </mc:Choice>
  </mc:AlternateContent>
  <xr:revisionPtr revIDLastSave="0" documentId="8_{63B554D6-ED82-4569-83B3-FB149EA7864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Cara Whitney" sheetId="1" r:id="rId1"/>
    <sheet name="Timothy Chen" sheetId="2" r:id="rId2"/>
    <sheet name="George Valenci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3" l="1"/>
  <c r="E25" i="3"/>
  <c r="H24" i="3"/>
  <c r="I24" i="3" s="1"/>
  <c r="E24" i="3"/>
  <c r="H23" i="3"/>
  <c r="E23" i="3"/>
  <c r="H22" i="3"/>
  <c r="E22" i="3"/>
  <c r="H21" i="3"/>
  <c r="E21" i="3"/>
  <c r="H20" i="3"/>
  <c r="I20" i="3" s="1"/>
  <c r="E20" i="3"/>
  <c r="H19" i="3"/>
  <c r="E19" i="3"/>
  <c r="H18" i="3"/>
  <c r="E18" i="3"/>
  <c r="H17" i="3"/>
  <c r="E17" i="3"/>
  <c r="H16" i="3"/>
  <c r="I16" i="3" s="1"/>
  <c r="E16" i="3"/>
  <c r="O15" i="3"/>
  <c r="O16" i="3" s="1"/>
  <c r="O17" i="3" s="1"/>
  <c r="O18" i="3" s="1"/>
  <c r="O19" i="3" s="1"/>
  <c r="O20" i="3" s="1"/>
  <c r="O21" i="3" s="1"/>
  <c r="O22" i="3" s="1"/>
  <c r="O23" i="3" s="1"/>
  <c r="O24" i="3" s="1"/>
  <c r="O25" i="3" s="1"/>
  <c r="H15" i="3"/>
  <c r="E15" i="3"/>
  <c r="H14" i="3"/>
  <c r="E14" i="3"/>
  <c r="O15" i="2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H15" i="2"/>
  <c r="H16" i="2"/>
  <c r="H17" i="2"/>
  <c r="H18" i="2"/>
  <c r="I18" i="2" s="1"/>
  <c r="K18" i="2" s="1"/>
  <c r="H19" i="2"/>
  <c r="H20" i="2"/>
  <c r="I20" i="2" s="1"/>
  <c r="L20" i="2" s="1"/>
  <c r="H21" i="2"/>
  <c r="H22" i="2"/>
  <c r="H23" i="2"/>
  <c r="H24" i="2"/>
  <c r="I24" i="2" s="1"/>
  <c r="L24" i="2" s="1"/>
  <c r="H25" i="2"/>
  <c r="E15" i="2"/>
  <c r="E16" i="2"/>
  <c r="E17" i="2"/>
  <c r="E18" i="2"/>
  <c r="E19" i="2"/>
  <c r="I19" i="2" s="1"/>
  <c r="E20" i="2"/>
  <c r="E21" i="2"/>
  <c r="E22" i="2"/>
  <c r="E23" i="2"/>
  <c r="E24" i="2"/>
  <c r="E25" i="2"/>
  <c r="P14" i="2"/>
  <c r="M14" i="2"/>
  <c r="L14" i="2"/>
  <c r="K14" i="2"/>
  <c r="I14" i="2"/>
  <c r="H14" i="2"/>
  <c r="E14" i="2"/>
  <c r="O16" i="1"/>
  <c r="O17" i="1" s="1"/>
  <c r="O18" i="1" s="1"/>
  <c r="O19" i="1" s="1"/>
  <c r="O20" i="1" s="1"/>
  <c r="O21" i="1" s="1"/>
  <c r="O22" i="1" s="1"/>
  <c r="O23" i="1" s="1"/>
  <c r="O24" i="1" s="1"/>
  <c r="O25" i="1" s="1"/>
  <c r="O15" i="1"/>
  <c r="I15" i="1"/>
  <c r="I16" i="1"/>
  <c r="I17" i="1"/>
  <c r="I18" i="1"/>
  <c r="I19" i="1"/>
  <c r="I20" i="1"/>
  <c r="I21" i="1"/>
  <c r="I22" i="1"/>
  <c r="I23" i="1"/>
  <c r="I24" i="1"/>
  <c r="I25" i="1"/>
  <c r="I14" i="1"/>
  <c r="I22" i="3" l="1"/>
  <c r="M22" i="3" s="1"/>
  <c r="I18" i="3"/>
  <c r="M18" i="3" s="1"/>
  <c r="I15" i="3"/>
  <c r="K15" i="3" s="1"/>
  <c r="I19" i="3"/>
  <c r="I23" i="3"/>
  <c r="K23" i="3" s="1"/>
  <c r="I17" i="3"/>
  <c r="I21" i="3"/>
  <c r="K21" i="3" s="1"/>
  <c r="I25" i="3"/>
  <c r="M25" i="3" s="1"/>
  <c r="I14" i="3"/>
  <c r="L14" i="3" s="1"/>
  <c r="M21" i="3"/>
  <c r="M24" i="3"/>
  <c r="L24" i="3"/>
  <c r="K24" i="3"/>
  <c r="M16" i="3"/>
  <c r="L16" i="3"/>
  <c r="K16" i="3"/>
  <c r="M20" i="3"/>
  <c r="L20" i="3"/>
  <c r="K20" i="3"/>
  <c r="M17" i="3"/>
  <c r="L17" i="3"/>
  <c r="K17" i="3"/>
  <c r="L18" i="3"/>
  <c r="K18" i="3"/>
  <c r="K19" i="3"/>
  <c r="M19" i="3"/>
  <c r="L19" i="3"/>
  <c r="M23" i="3"/>
  <c r="L23" i="3"/>
  <c r="I25" i="2"/>
  <c r="M25" i="2" s="1"/>
  <c r="K24" i="2"/>
  <c r="P24" i="2" s="1"/>
  <c r="M24" i="2"/>
  <c r="I23" i="2"/>
  <c r="K23" i="2" s="1"/>
  <c r="I22" i="2"/>
  <c r="K22" i="2" s="1"/>
  <c r="L22" i="2"/>
  <c r="I21" i="2"/>
  <c r="L21" i="2" s="1"/>
  <c r="M20" i="2"/>
  <c r="K20" i="2"/>
  <c r="L19" i="2"/>
  <c r="K19" i="2"/>
  <c r="M19" i="2"/>
  <c r="L18" i="2"/>
  <c r="P18" i="2" s="1"/>
  <c r="M18" i="2"/>
  <c r="I17" i="2"/>
  <c r="K17" i="2" s="1"/>
  <c r="M17" i="2"/>
  <c r="L17" i="2"/>
  <c r="I16" i="2"/>
  <c r="L16" i="2" s="1"/>
  <c r="I15" i="2"/>
  <c r="L15" i="2" s="1"/>
  <c r="K22" i="3" l="1"/>
  <c r="P22" i="3" s="1"/>
  <c r="L22" i="3"/>
  <c r="P15" i="3"/>
  <c r="L15" i="3"/>
  <c r="M15" i="3"/>
  <c r="M14" i="3"/>
  <c r="P14" i="3" s="1"/>
  <c r="K14" i="3"/>
  <c r="K25" i="3"/>
  <c r="L25" i="3"/>
  <c r="P18" i="3"/>
  <c r="L21" i="3"/>
  <c r="P21" i="3" s="1"/>
  <c r="P23" i="3"/>
  <c r="P17" i="3"/>
  <c r="P20" i="3"/>
  <c r="P19" i="3"/>
  <c r="P16" i="3"/>
  <c r="P24" i="3"/>
  <c r="K25" i="2"/>
  <c r="P25" i="2" s="1"/>
  <c r="L25" i="2"/>
  <c r="M23" i="2"/>
  <c r="L23" i="2"/>
  <c r="P23" i="2" s="1"/>
  <c r="M22" i="2"/>
  <c r="P22" i="2"/>
  <c r="K21" i="2"/>
  <c r="P21" i="2" s="1"/>
  <c r="M21" i="2"/>
  <c r="P20" i="2"/>
  <c r="P19" i="2"/>
  <c r="P17" i="2"/>
  <c r="K16" i="2"/>
  <c r="P16" i="2" s="1"/>
  <c r="M16" i="2"/>
  <c r="M15" i="2"/>
  <c r="K15" i="2"/>
  <c r="P15" i="2" s="1"/>
  <c r="P25" i="3" l="1"/>
</calcChain>
</file>

<file path=xl/sharedStrings.xml><?xml version="1.0" encoding="utf-8"?>
<sst xmlns="http://schemas.openxmlformats.org/spreadsheetml/2006/main" count="149" uniqueCount="37">
  <si>
    <t>Name</t>
  </si>
  <si>
    <t>Address</t>
  </si>
  <si>
    <t>SS#</t>
  </si>
  <si>
    <t>Marital Status</t>
  </si>
  <si>
    <t>Fed. Withholding Allow.</t>
  </si>
  <si>
    <t>State Withholding Allow.</t>
  </si>
  <si>
    <t>Employee Earnings Record</t>
  </si>
  <si>
    <t>Pay Period Ending</t>
  </si>
  <si>
    <t>Regular Hours Worked</t>
  </si>
  <si>
    <t>Regular Pay Rate</t>
  </si>
  <si>
    <t>Regular Wages</t>
  </si>
  <si>
    <t>Overtime Hours Worked</t>
  </si>
  <si>
    <t>Overtime Pay Rate</t>
  </si>
  <si>
    <t>Overtime Wages</t>
  </si>
  <si>
    <t>Earnings</t>
  </si>
  <si>
    <t>Social Security Tax</t>
  </si>
  <si>
    <t>Medicare Tax</t>
  </si>
  <si>
    <t>Federal Withholding Tax</t>
  </si>
  <si>
    <t>State Withholding Tax</t>
  </si>
  <si>
    <t>Deductions</t>
  </si>
  <si>
    <t>Retirement Contribution</t>
  </si>
  <si>
    <t>Check Number</t>
  </si>
  <si>
    <t>Net Pay</t>
  </si>
  <si>
    <t>Gross Pay</t>
  </si>
  <si>
    <t>Cara Whitney</t>
  </si>
  <si>
    <t>485 Equine Street</t>
  </si>
  <si>
    <t>Provo, UT 21322</t>
  </si>
  <si>
    <t>999-22-5555</t>
  </si>
  <si>
    <t>Married</t>
  </si>
  <si>
    <t>n/a</t>
  </si>
  <si>
    <t>Timothy Chen</t>
  </si>
  <si>
    <t>16 River Avenue</t>
  </si>
  <si>
    <t>333-88-7777</t>
  </si>
  <si>
    <t>Single</t>
  </si>
  <si>
    <t>George Valencia</t>
  </si>
  <si>
    <t>32 Yellowjacket Road</t>
  </si>
  <si>
    <t>111-00-4444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</si>
</sst>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horizontal="center" textRotation="90"/>
    </xf>
    <xf numFmtId="0" fontId="0" fillId="2" borderId="5" xfId="0" applyFill="1" applyBorder="1"/>
    <xf numFmtId="0" fontId="0" fillId="2" borderId="1" xfId="0" applyFill="1" applyBorder="1" applyAlignment="1">
      <alignment horizontal="center"/>
    </xf>
    <xf numFmtId="44" fontId="0" fillId="2" borderId="1" xfId="1" applyFont="1" applyFill="1" applyBorder="1"/>
    <xf numFmtId="0" fontId="0" fillId="2" borderId="5" xfId="0" applyFill="1" applyBorder="1" applyAlignment="1">
      <alignment horizontal="left"/>
    </xf>
    <xf numFmtId="14" fontId="0" fillId="2" borderId="1" xfId="0" applyNumberFormat="1" applyFill="1" applyBorder="1" applyAlignment="1">
      <alignment horizontal="center"/>
    </xf>
    <xf numFmtId="44" fontId="0" fillId="2" borderId="1" xfId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6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0" xfId="0" applyFill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9"/>
  <sheetViews>
    <sheetView zoomScale="85" zoomScaleNormal="85" workbookViewId="0">
      <selection activeCell="D24" sqref="D24"/>
    </sheetView>
  </sheetViews>
  <sheetFormatPr defaultColWidth="9.140625" defaultRowHeight="15" x14ac:dyDescent="0.25"/>
  <cols>
    <col min="1" max="1" width="1.42578125" style="1" customWidth="1"/>
    <col min="2" max="2" width="11.5703125" style="1" customWidth="1"/>
    <col min="3" max="3" width="7.140625" style="1" customWidth="1"/>
    <col min="4" max="4" width="9" style="1" customWidth="1"/>
    <col min="5" max="5" width="10.85546875" style="1" customWidth="1"/>
    <col min="6" max="6" width="7.140625" style="1" customWidth="1"/>
    <col min="7" max="8" width="9" style="1" customWidth="1"/>
    <col min="9" max="9" width="10.42578125" style="1" customWidth="1"/>
    <col min="10" max="10" width="12.7109375" style="1" customWidth="1"/>
    <col min="11" max="11" width="11" style="1" customWidth="1"/>
    <col min="12" max="12" width="9.5703125" style="1" customWidth="1"/>
    <col min="13" max="13" width="11.42578125" style="1" customWidth="1"/>
    <col min="14" max="14" width="12" style="1" customWidth="1"/>
    <col min="15" max="15" width="7.7109375" style="1" customWidth="1"/>
    <col min="16" max="16" width="11.28515625" style="1" customWidth="1"/>
    <col min="17" max="17" width="7.7109375" style="1" customWidth="1"/>
    <col min="18" max="16384" width="9.140625" style="1"/>
  </cols>
  <sheetData>
    <row r="1" spans="2:16" ht="7.5" customHeight="1" x14ac:dyDescent="0.25"/>
    <row r="2" spans="2:16" ht="18.75" x14ac:dyDescent="0.3">
      <c r="B2" s="15" t="s">
        <v>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2:16" ht="7.5" customHeight="1" x14ac:dyDescent="0.25"/>
    <row r="4" spans="2:16" x14ac:dyDescent="0.25">
      <c r="B4" s="1" t="s">
        <v>0</v>
      </c>
      <c r="D4" s="4" t="s">
        <v>24</v>
      </c>
      <c r="E4" s="4"/>
      <c r="F4" s="4"/>
      <c r="G4" s="4"/>
      <c r="H4" s="4"/>
      <c r="J4" s="1" t="s">
        <v>3</v>
      </c>
      <c r="M4" s="4" t="s">
        <v>28</v>
      </c>
      <c r="N4" s="4"/>
      <c r="O4" s="4"/>
      <c r="P4" s="4"/>
    </row>
    <row r="5" spans="2:16" ht="7.5" customHeight="1" x14ac:dyDescent="0.25"/>
    <row r="6" spans="2:16" x14ac:dyDescent="0.25">
      <c r="B6" s="1" t="s">
        <v>1</v>
      </c>
      <c r="D6" s="4" t="s">
        <v>25</v>
      </c>
      <c r="E6" s="4"/>
      <c r="F6" s="4"/>
      <c r="G6" s="4"/>
      <c r="H6" s="4"/>
      <c r="J6" s="1" t="s">
        <v>4</v>
      </c>
      <c r="M6" s="7">
        <v>3</v>
      </c>
      <c r="N6" s="7"/>
      <c r="O6" s="4"/>
      <c r="P6" s="4"/>
    </row>
    <row r="7" spans="2:16" ht="7.5" customHeight="1" x14ac:dyDescent="0.25">
      <c r="D7" s="16" t="s">
        <v>26</v>
      </c>
      <c r="E7" s="16"/>
    </row>
    <row r="8" spans="2:16" ht="7.5" customHeight="1" x14ac:dyDescent="0.25">
      <c r="D8" s="17"/>
      <c r="E8" s="17"/>
      <c r="F8" s="4"/>
      <c r="G8" s="4"/>
      <c r="H8" s="4"/>
      <c r="J8" s="18" t="s">
        <v>5</v>
      </c>
      <c r="K8" s="18"/>
      <c r="L8" s="18"/>
      <c r="M8" s="18">
        <v>3</v>
      </c>
      <c r="N8" s="18"/>
    </row>
    <row r="9" spans="2:16" ht="7.5" customHeight="1" x14ac:dyDescent="0.25">
      <c r="J9" s="18"/>
      <c r="K9" s="18"/>
      <c r="L9" s="18"/>
      <c r="M9" s="17"/>
      <c r="N9" s="17"/>
      <c r="O9" s="4"/>
      <c r="P9" s="4"/>
    </row>
    <row r="10" spans="2:16" x14ac:dyDescent="0.25">
      <c r="B10" s="1" t="s">
        <v>2</v>
      </c>
      <c r="D10" s="4" t="s">
        <v>27</v>
      </c>
      <c r="E10" s="4"/>
      <c r="F10" s="4"/>
      <c r="G10" s="4"/>
      <c r="H10" s="4"/>
    </row>
    <row r="12" spans="2:16" x14ac:dyDescent="0.25">
      <c r="B12" s="2"/>
      <c r="C12" s="10" t="s">
        <v>14</v>
      </c>
      <c r="D12" s="11"/>
      <c r="E12" s="11"/>
      <c r="F12" s="11"/>
      <c r="G12" s="11"/>
      <c r="H12" s="11"/>
      <c r="I12" s="12"/>
      <c r="J12" s="10" t="s">
        <v>19</v>
      </c>
      <c r="K12" s="11"/>
      <c r="L12" s="11"/>
      <c r="M12" s="11"/>
      <c r="N12" s="11"/>
      <c r="O12" s="13"/>
      <c r="P12" s="14"/>
    </row>
    <row r="13" spans="2:16" ht="122.25" x14ac:dyDescent="0.25">
      <c r="B13" s="3" t="s">
        <v>7</v>
      </c>
      <c r="C13" s="3" t="s">
        <v>8</v>
      </c>
      <c r="D13" s="3" t="s">
        <v>9</v>
      </c>
      <c r="E13" s="3" t="s">
        <v>10</v>
      </c>
      <c r="F13" s="3" t="s">
        <v>11</v>
      </c>
      <c r="G13" s="3" t="s">
        <v>12</v>
      </c>
      <c r="H13" s="3" t="s">
        <v>13</v>
      </c>
      <c r="I13" s="3" t="s">
        <v>23</v>
      </c>
      <c r="J13" s="3" t="s">
        <v>17</v>
      </c>
      <c r="K13" s="3" t="s">
        <v>18</v>
      </c>
      <c r="L13" s="3" t="s">
        <v>15</v>
      </c>
      <c r="M13" s="3" t="s">
        <v>16</v>
      </c>
      <c r="N13" s="3" t="s">
        <v>20</v>
      </c>
      <c r="O13" s="3" t="s">
        <v>21</v>
      </c>
      <c r="P13" s="3" t="s">
        <v>22</v>
      </c>
    </row>
    <row r="14" spans="2:16" x14ac:dyDescent="0.25">
      <c r="B14" s="8">
        <v>44940</v>
      </c>
      <c r="C14" s="5" t="s">
        <v>29</v>
      </c>
      <c r="D14" s="9" t="s">
        <v>29</v>
      </c>
      <c r="E14" s="6">
        <v>8000</v>
      </c>
      <c r="F14" s="5" t="s">
        <v>29</v>
      </c>
      <c r="G14" s="9" t="s">
        <v>29</v>
      </c>
      <c r="H14" s="9" t="s">
        <v>29</v>
      </c>
      <c r="I14" s="6">
        <f>E14</f>
        <v>8000</v>
      </c>
      <c r="J14" s="6">
        <v>1129.7</v>
      </c>
      <c r="K14" s="6">
        <v>392</v>
      </c>
      <c r="L14" s="6">
        <v>496</v>
      </c>
      <c r="M14" s="6">
        <v>116</v>
      </c>
      <c r="N14" s="6">
        <v>160</v>
      </c>
      <c r="O14" s="5">
        <v>239</v>
      </c>
      <c r="P14" s="6">
        <v>5706.3</v>
      </c>
    </row>
    <row r="15" spans="2:16" x14ac:dyDescent="0.25">
      <c r="B15" s="8">
        <v>44954</v>
      </c>
      <c r="C15" s="5" t="s">
        <v>29</v>
      </c>
      <c r="D15" s="9" t="s">
        <v>29</v>
      </c>
      <c r="E15" s="6">
        <v>8000</v>
      </c>
      <c r="F15" s="5" t="s">
        <v>29</v>
      </c>
      <c r="G15" s="9" t="s">
        <v>29</v>
      </c>
      <c r="H15" s="9" t="s">
        <v>29</v>
      </c>
      <c r="I15" s="6">
        <f t="shared" ref="I15:I25" si="0">E15</f>
        <v>8000</v>
      </c>
      <c r="J15" s="6">
        <v>1129.7</v>
      </c>
      <c r="K15" s="6">
        <v>392</v>
      </c>
      <c r="L15" s="6">
        <v>496</v>
      </c>
      <c r="M15" s="6">
        <v>116</v>
      </c>
      <c r="N15" s="6">
        <v>160</v>
      </c>
      <c r="O15" s="5">
        <f>O14+3</f>
        <v>242</v>
      </c>
      <c r="P15" s="6">
        <v>5706.3</v>
      </c>
    </row>
    <row r="16" spans="2:16" x14ac:dyDescent="0.25">
      <c r="B16" s="8">
        <v>44968</v>
      </c>
      <c r="C16" s="5" t="s">
        <v>29</v>
      </c>
      <c r="D16" s="9" t="s">
        <v>29</v>
      </c>
      <c r="E16" s="6">
        <v>8000</v>
      </c>
      <c r="F16" s="5" t="s">
        <v>29</v>
      </c>
      <c r="G16" s="9" t="s">
        <v>29</v>
      </c>
      <c r="H16" s="9" t="s">
        <v>29</v>
      </c>
      <c r="I16" s="6">
        <f t="shared" si="0"/>
        <v>8000</v>
      </c>
      <c r="J16" s="6">
        <v>1129.7</v>
      </c>
      <c r="K16" s="6">
        <v>392</v>
      </c>
      <c r="L16" s="6">
        <v>496</v>
      </c>
      <c r="M16" s="6">
        <v>116</v>
      </c>
      <c r="N16" s="6">
        <v>160</v>
      </c>
      <c r="O16" s="5">
        <f t="shared" ref="O16:O25" si="1">O15+3</f>
        <v>245</v>
      </c>
      <c r="P16" s="6">
        <v>5706.3</v>
      </c>
    </row>
    <row r="17" spans="2:16" x14ac:dyDescent="0.25">
      <c r="B17" s="8">
        <v>44982</v>
      </c>
      <c r="C17" s="5" t="s">
        <v>29</v>
      </c>
      <c r="D17" s="9" t="s">
        <v>29</v>
      </c>
      <c r="E17" s="6">
        <v>8000</v>
      </c>
      <c r="F17" s="5" t="s">
        <v>29</v>
      </c>
      <c r="G17" s="9" t="s">
        <v>29</v>
      </c>
      <c r="H17" s="9" t="s">
        <v>29</v>
      </c>
      <c r="I17" s="6">
        <f t="shared" si="0"/>
        <v>8000</v>
      </c>
      <c r="J17" s="6">
        <v>1129.7</v>
      </c>
      <c r="K17" s="6">
        <v>392</v>
      </c>
      <c r="L17" s="6">
        <v>496</v>
      </c>
      <c r="M17" s="6">
        <v>116</v>
      </c>
      <c r="N17" s="6">
        <v>160</v>
      </c>
      <c r="O17" s="5">
        <f t="shared" si="1"/>
        <v>248</v>
      </c>
      <c r="P17" s="6">
        <v>5706.3</v>
      </c>
    </row>
    <row r="18" spans="2:16" x14ac:dyDescent="0.25">
      <c r="B18" s="8">
        <v>44996</v>
      </c>
      <c r="C18" s="5" t="s">
        <v>29</v>
      </c>
      <c r="D18" s="9" t="s">
        <v>29</v>
      </c>
      <c r="E18" s="6">
        <v>8000</v>
      </c>
      <c r="F18" s="5" t="s">
        <v>29</v>
      </c>
      <c r="G18" s="9" t="s">
        <v>29</v>
      </c>
      <c r="H18" s="9" t="s">
        <v>29</v>
      </c>
      <c r="I18" s="6">
        <f t="shared" si="0"/>
        <v>8000</v>
      </c>
      <c r="J18" s="6">
        <v>1129.7</v>
      </c>
      <c r="K18" s="6">
        <v>392</v>
      </c>
      <c r="L18" s="6">
        <v>496</v>
      </c>
      <c r="M18" s="6">
        <v>116</v>
      </c>
      <c r="N18" s="6">
        <v>160</v>
      </c>
      <c r="O18" s="5">
        <f t="shared" si="1"/>
        <v>251</v>
      </c>
      <c r="P18" s="6">
        <v>5706.3</v>
      </c>
    </row>
    <row r="19" spans="2:16" x14ac:dyDescent="0.25">
      <c r="B19" s="8">
        <v>45010</v>
      </c>
      <c r="C19" s="5" t="s">
        <v>29</v>
      </c>
      <c r="D19" s="9" t="s">
        <v>29</v>
      </c>
      <c r="E19" s="6">
        <v>8000</v>
      </c>
      <c r="F19" s="5" t="s">
        <v>29</v>
      </c>
      <c r="G19" s="9" t="s">
        <v>29</v>
      </c>
      <c r="H19" s="9" t="s">
        <v>29</v>
      </c>
      <c r="I19" s="6">
        <f t="shared" si="0"/>
        <v>8000</v>
      </c>
      <c r="J19" s="6">
        <v>1129.7</v>
      </c>
      <c r="K19" s="6">
        <v>392</v>
      </c>
      <c r="L19" s="6">
        <v>496</v>
      </c>
      <c r="M19" s="6">
        <v>116</v>
      </c>
      <c r="N19" s="6">
        <v>160</v>
      </c>
      <c r="O19" s="5">
        <f t="shared" si="1"/>
        <v>254</v>
      </c>
      <c r="P19" s="6">
        <v>5706.3</v>
      </c>
    </row>
    <row r="20" spans="2:16" x14ac:dyDescent="0.25">
      <c r="B20" s="8">
        <v>45024</v>
      </c>
      <c r="C20" s="5" t="s">
        <v>29</v>
      </c>
      <c r="D20" s="9" t="s">
        <v>29</v>
      </c>
      <c r="E20" s="6">
        <v>8000</v>
      </c>
      <c r="F20" s="5" t="s">
        <v>29</v>
      </c>
      <c r="G20" s="9" t="s">
        <v>29</v>
      </c>
      <c r="H20" s="9" t="s">
        <v>29</v>
      </c>
      <c r="I20" s="6">
        <f t="shared" si="0"/>
        <v>8000</v>
      </c>
      <c r="J20" s="6">
        <v>1129.7</v>
      </c>
      <c r="K20" s="6">
        <v>392</v>
      </c>
      <c r="L20" s="6">
        <v>496</v>
      </c>
      <c r="M20" s="6">
        <v>116</v>
      </c>
      <c r="N20" s="6">
        <v>160</v>
      </c>
      <c r="O20" s="5">
        <f t="shared" si="1"/>
        <v>257</v>
      </c>
      <c r="P20" s="6">
        <v>5706.3</v>
      </c>
    </row>
    <row r="21" spans="2:16" x14ac:dyDescent="0.25">
      <c r="B21" s="8">
        <v>45038</v>
      </c>
      <c r="C21" s="5" t="s">
        <v>29</v>
      </c>
      <c r="D21" s="9" t="s">
        <v>29</v>
      </c>
      <c r="E21" s="6">
        <v>8000</v>
      </c>
      <c r="F21" s="5" t="s">
        <v>29</v>
      </c>
      <c r="G21" s="9" t="s">
        <v>29</v>
      </c>
      <c r="H21" s="9" t="s">
        <v>29</v>
      </c>
      <c r="I21" s="6">
        <f t="shared" si="0"/>
        <v>8000</v>
      </c>
      <c r="J21" s="6">
        <v>1129.7</v>
      </c>
      <c r="K21" s="6">
        <v>392</v>
      </c>
      <c r="L21" s="6">
        <v>496</v>
      </c>
      <c r="M21" s="6">
        <v>116</v>
      </c>
      <c r="N21" s="6">
        <v>160</v>
      </c>
      <c r="O21" s="5">
        <f t="shared" si="1"/>
        <v>260</v>
      </c>
      <c r="P21" s="6">
        <v>5706.3</v>
      </c>
    </row>
    <row r="22" spans="2:16" x14ac:dyDescent="0.25">
      <c r="B22" s="8">
        <v>45052</v>
      </c>
      <c r="C22" s="5" t="s">
        <v>29</v>
      </c>
      <c r="D22" s="9" t="s">
        <v>29</v>
      </c>
      <c r="E22" s="6">
        <v>8000</v>
      </c>
      <c r="F22" s="5" t="s">
        <v>29</v>
      </c>
      <c r="G22" s="9" t="s">
        <v>29</v>
      </c>
      <c r="H22" s="9" t="s">
        <v>29</v>
      </c>
      <c r="I22" s="6">
        <f t="shared" si="0"/>
        <v>8000</v>
      </c>
      <c r="J22" s="6">
        <v>1129.7</v>
      </c>
      <c r="K22" s="6">
        <v>392</v>
      </c>
      <c r="L22" s="6">
        <v>496</v>
      </c>
      <c r="M22" s="6">
        <v>116</v>
      </c>
      <c r="N22" s="6">
        <v>160</v>
      </c>
      <c r="O22" s="5">
        <f t="shared" si="1"/>
        <v>263</v>
      </c>
      <c r="P22" s="6">
        <v>5706.3</v>
      </c>
    </row>
    <row r="23" spans="2:16" x14ac:dyDescent="0.25">
      <c r="B23" s="8">
        <v>45066</v>
      </c>
      <c r="C23" s="5" t="s">
        <v>29</v>
      </c>
      <c r="D23" s="9" t="s">
        <v>29</v>
      </c>
      <c r="E23" s="6">
        <v>8000</v>
      </c>
      <c r="F23" s="5" t="s">
        <v>29</v>
      </c>
      <c r="G23" s="9" t="s">
        <v>29</v>
      </c>
      <c r="H23" s="9" t="s">
        <v>29</v>
      </c>
      <c r="I23" s="6">
        <f t="shared" si="0"/>
        <v>8000</v>
      </c>
      <c r="J23" s="6">
        <v>1129.7</v>
      </c>
      <c r="K23" s="6">
        <v>392</v>
      </c>
      <c r="L23" s="6">
        <v>496</v>
      </c>
      <c r="M23" s="6">
        <v>116</v>
      </c>
      <c r="N23" s="6">
        <v>160</v>
      </c>
      <c r="O23" s="5">
        <f t="shared" si="1"/>
        <v>266</v>
      </c>
      <c r="P23" s="6">
        <v>5706.3</v>
      </c>
    </row>
    <row r="24" spans="2:16" x14ac:dyDescent="0.25">
      <c r="B24" s="8">
        <v>45080</v>
      </c>
      <c r="C24" s="5" t="s">
        <v>29</v>
      </c>
      <c r="D24" s="9" t="s">
        <v>29</v>
      </c>
      <c r="E24" s="6">
        <v>8000</v>
      </c>
      <c r="F24" s="5" t="s">
        <v>29</v>
      </c>
      <c r="G24" s="9" t="s">
        <v>29</v>
      </c>
      <c r="H24" s="9" t="s">
        <v>29</v>
      </c>
      <c r="I24" s="6">
        <f t="shared" si="0"/>
        <v>8000</v>
      </c>
      <c r="J24" s="6">
        <v>1129.7</v>
      </c>
      <c r="K24" s="6">
        <v>392</v>
      </c>
      <c r="L24" s="6">
        <v>496</v>
      </c>
      <c r="M24" s="6">
        <v>116</v>
      </c>
      <c r="N24" s="6">
        <v>160</v>
      </c>
      <c r="O24" s="5">
        <f t="shared" si="1"/>
        <v>269</v>
      </c>
      <c r="P24" s="6">
        <v>5706.3</v>
      </c>
    </row>
    <row r="25" spans="2:16" x14ac:dyDescent="0.25">
      <c r="B25" s="8">
        <v>45094</v>
      </c>
      <c r="C25" s="5" t="s">
        <v>29</v>
      </c>
      <c r="D25" s="9" t="s">
        <v>29</v>
      </c>
      <c r="E25" s="6">
        <v>8000</v>
      </c>
      <c r="F25" s="5" t="s">
        <v>29</v>
      </c>
      <c r="G25" s="9" t="s">
        <v>29</v>
      </c>
      <c r="H25" s="9" t="s">
        <v>29</v>
      </c>
      <c r="I25" s="6">
        <f t="shared" si="0"/>
        <v>8000</v>
      </c>
      <c r="J25" s="6">
        <v>1129.7</v>
      </c>
      <c r="K25" s="6">
        <v>392</v>
      </c>
      <c r="L25" s="6">
        <v>496</v>
      </c>
      <c r="M25" s="6">
        <v>116</v>
      </c>
      <c r="N25" s="6">
        <v>160</v>
      </c>
      <c r="O25" s="5">
        <f t="shared" si="1"/>
        <v>272</v>
      </c>
      <c r="P25" s="6">
        <v>5706.3</v>
      </c>
    </row>
    <row r="26" spans="2:16" x14ac:dyDescent="0.25">
      <c r="B26" s="8"/>
      <c r="C26" s="5"/>
      <c r="D26" s="9"/>
      <c r="E26" s="6"/>
      <c r="F26" s="5"/>
      <c r="G26" s="9"/>
      <c r="H26" s="9"/>
      <c r="I26" s="6"/>
      <c r="J26" s="6"/>
      <c r="K26" s="6"/>
      <c r="L26" s="6"/>
      <c r="M26" s="6"/>
      <c r="N26" s="6"/>
      <c r="O26" s="5"/>
      <c r="P26" s="6"/>
    </row>
    <row r="27" spans="2:16" x14ac:dyDescent="0.25">
      <c r="B27" s="8"/>
      <c r="C27" s="5"/>
      <c r="D27" s="9"/>
      <c r="E27" s="6"/>
      <c r="F27" s="5"/>
      <c r="G27" s="9"/>
      <c r="H27" s="9"/>
      <c r="I27" s="6"/>
      <c r="J27" s="6"/>
      <c r="K27" s="6"/>
      <c r="L27" s="6"/>
      <c r="M27" s="6"/>
      <c r="N27" s="6"/>
      <c r="O27" s="5"/>
      <c r="P27" s="6"/>
    </row>
    <row r="28" spans="2:16" x14ac:dyDescent="0.25">
      <c r="B28" s="8"/>
      <c r="C28" s="5"/>
      <c r="D28" s="9"/>
      <c r="E28" s="6"/>
      <c r="F28" s="5"/>
      <c r="G28" s="9"/>
      <c r="H28" s="9"/>
      <c r="I28" s="6"/>
      <c r="J28" s="6"/>
      <c r="K28" s="6"/>
      <c r="L28" s="6"/>
      <c r="M28" s="6"/>
      <c r="N28" s="6"/>
      <c r="O28" s="5"/>
      <c r="P28" s="6"/>
    </row>
    <row r="29" spans="2:16" x14ac:dyDescent="0.25">
      <c r="B29" s="8"/>
      <c r="C29" s="5"/>
      <c r="D29" s="9"/>
      <c r="E29" s="6"/>
      <c r="F29" s="5"/>
      <c r="G29" s="9"/>
      <c r="H29" s="9"/>
      <c r="I29" s="6"/>
      <c r="J29" s="6"/>
      <c r="K29" s="6"/>
      <c r="L29" s="6"/>
      <c r="M29" s="6"/>
      <c r="N29" s="6"/>
      <c r="O29" s="5"/>
      <c r="P29" s="6"/>
    </row>
    <row r="30" spans="2:16" x14ac:dyDescent="0.25">
      <c r="B30" s="8"/>
      <c r="C30" s="5"/>
      <c r="D30" s="9"/>
      <c r="E30" s="6"/>
      <c r="F30" s="5"/>
      <c r="G30" s="9"/>
      <c r="H30" s="9"/>
      <c r="I30" s="6"/>
      <c r="J30" s="6"/>
      <c r="K30" s="6"/>
      <c r="L30" s="6"/>
      <c r="M30" s="6"/>
      <c r="N30" s="6"/>
      <c r="O30" s="5"/>
      <c r="P30" s="6"/>
    </row>
    <row r="31" spans="2:16" x14ac:dyDescent="0.25">
      <c r="B31" s="8"/>
      <c r="C31" s="5"/>
      <c r="D31" s="9"/>
      <c r="E31" s="6"/>
      <c r="F31" s="5"/>
      <c r="G31" s="9"/>
      <c r="H31" s="9"/>
      <c r="I31" s="6"/>
      <c r="J31" s="6"/>
      <c r="K31" s="6"/>
      <c r="L31" s="6"/>
      <c r="M31" s="6"/>
      <c r="N31" s="6"/>
      <c r="O31" s="5"/>
      <c r="P31" s="6"/>
    </row>
    <row r="32" spans="2:16" x14ac:dyDescent="0.25">
      <c r="B32" s="8"/>
      <c r="C32" s="5"/>
      <c r="D32" s="9"/>
      <c r="E32" s="6"/>
      <c r="F32" s="5"/>
      <c r="G32" s="9"/>
      <c r="H32" s="9"/>
      <c r="I32" s="6"/>
      <c r="J32" s="6"/>
      <c r="K32" s="6"/>
      <c r="L32" s="6"/>
      <c r="M32" s="6"/>
      <c r="N32" s="6"/>
      <c r="O32" s="5"/>
      <c r="P32" s="6"/>
    </row>
    <row r="33" spans="2:16" x14ac:dyDescent="0.25">
      <c r="B33" s="8"/>
      <c r="C33" s="5"/>
      <c r="D33" s="9"/>
      <c r="E33" s="6"/>
      <c r="F33" s="5"/>
      <c r="G33" s="9"/>
      <c r="H33" s="9"/>
      <c r="I33" s="6"/>
      <c r="J33" s="6"/>
      <c r="K33" s="6"/>
      <c r="L33" s="6"/>
      <c r="M33" s="6"/>
      <c r="N33" s="6"/>
      <c r="O33" s="5"/>
      <c r="P33" s="6"/>
    </row>
    <row r="34" spans="2:16" x14ac:dyDescent="0.25">
      <c r="B34" s="8"/>
      <c r="C34" s="5"/>
      <c r="D34" s="9"/>
      <c r="E34" s="6"/>
      <c r="F34" s="5"/>
      <c r="G34" s="9"/>
      <c r="H34" s="9"/>
      <c r="I34" s="6"/>
      <c r="J34" s="6"/>
      <c r="K34" s="6"/>
      <c r="L34" s="6"/>
      <c r="M34" s="6"/>
      <c r="N34" s="6"/>
      <c r="O34" s="5"/>
      <c r="P34" s="6"/>
    </row>
    <row r="35" spans="2:16" x14ac:dyDescent="0.25">
      <c r="B35" s="8"/>
      <c r="C35" s="5"/>
      <c r="D35" s="9"/>
      <c r="E35" s="6"/>
      <c r="F35" s="5"/>
      <c r="G35" s="9"/>
      <c r="H35" s="9"/>
      <c r="I35" s="6"/>
      <c r="J35" s="6"/>
      <c r="K35" s="6"/>
      <c r="L35" s="6"/>
      <c r="M35" s="6"/>
      <c r="N35" s="6"/>
      <c r="O35" s="5"/>
      <c r="P35" s="6"/>
    </row>
    <row r="36" spans="2:16" x14ac:dyDescent="0.25">
      <c r="B36" s="8"/>
      <c r="C36" s="5"/>
      <c r="D36" s="9"/>
      <c r="E36" s="6"/>
      <c r="F36" s="5"/>
      <c r="G36" s="9"/>
      <c r="H36" s="9"/>
      <c r="I36" s="6"/>
      <c r="J36" s="6"/>
      <c r="K36" s="6"/>
      <c r="L36" s="6"/>
      <c r="M36" s="6"/>
      <c r="N36" s="6"/>
      <c r="O36" s="5"/>
      <c r="P36" s="6"/>
    </row>
    <row r="37" spans="2:16" x14ac:dyDescent="0.25">
      <c r="B37" s="8"/>
      <c r="C37" s="5"/>
      <c r="D37" s="9"/>
      <c r="E37" s="6"/>
      <c r="F37" s="5"/>
      <c r="G37" s="9"/>
      <c r="H37" s="9"/>
      <c r="I37" s="6"/>
      <c r="J37" s="6"/>
      <c r="K37" s="6"/>
      <c r="L37" s="6"/>
      <c r="M37" s="6"/>
      <c r="N37" s="6"/>
      <c r="O37" s="5"/>
      <c r="P37" s="6"/>
    </row>
    <row r="38" spans="2:16" x14ac:dyDescent="0.25">
      <c r="B38" s="8"/>
      <c r="C38" s="5"/>
      <c r="D38" s="9"/>
      <c r="E38" s="6"/>
      <c r="F38" s="5"/>
      <c r="G38" s="9"/>
      <c r="H38" s="9"/>
      <c r="I38" s="6"/>
      <c r="J38" s="6"/>
      <c r="K38" s="6"/>
      <c r="L38" s="6"/>
      <c r="M38" s="6"/>
      <c r="N38" s="6"/>
      <c r="O38" s="5"/>
      <c r="P38" s="6"/>
    </row>
    <row r="39" spans="2:16" x14ac:dyDescent="0.25">
      <c r="B39" s="8"/>
      <c r="C39" s="5"/>
      <c r="D39" s="9"/>
      <c r="E39" s="6"/>
      <c r="F39" s="5"/>
      <c r="G39" s="9"/>
      <c r="H39" s="9"/>
      <c r="I39" s="6"/>
      <c r="J39" s="6"/>
      <c r="K39" s="6"/>
      <c r="L39" s="6"/>
      <c r="M39" s="6"/>
      <c r="N39" s="6"/>
      <c r="O39" s="5"/>
      <c r="P39" s="6"/>
    </row>
  </sheetData>
  <mergeCells count="8">
    <mergeCell ref="C12:I12"/>
    <mergeCell ref="O12:P12"/>
    <mergeCell ref="B2:P2"/>
    <mergeCell ref="J12:N12"/>
    <mergeCell ref="D7:E8"/>
    <mergeCell ref="N8:N9"/>
    <mergeCell ref="J8:L9"/>
    <mergeCell ref="M8:M9"/>
  </mergeCells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561C7-27FA-4E68-86AC-47CACFBD2D64}">
  <sheetPr>
    <pageSetUpPr fitToPage="1"/>
  </sheetPr>
  <dimension ref="B1:P39"/>
  <sheetViews>
    <sheetView zoomScale="85" zoomScaleNormal="85" workbookViewId="0">
      <selection activeCell="H20" sqref="H20"/>
    </sheetView>
  </sheetViews>
  <sheetFormatPr defaultColWidth="9.140625" defaultRowHeight="15" x14ac:dyDescent="0.25"/>
  <cols>
    <col min="1" max="1" width="1.42578125" style="1" customWidth="1"/>
    <col min="2" max="2" width="11.5703125" style="1" customWidth="1"/>
    <col min="3" max="3" width="7.140625" style="1" customWidth="1"/>
    <col min="4" max="4" width="9" style="1" customWidth="1"/>
    <col min="5" max="5" width="10.85546875" style="1" customWidth="1"/>
    <col min="6" max="6" width="7.140625" style="1" customWidth="1"/>
    <col min="7" max="8" width="9" style="1" customWidth="1"/>
    <col min="9" max="9" width="10.42578125" style="1" customWidth="1"/>
    <col min="10" max="10" width="12.7109375" style="1" customWidth="1"/>
    <col min="11" max="11" width="11" style="1" customWidth="1"/>
    <col min="12" max="12" width="9.5703125" style="1" customWidth="1"/>
    <col min="13" max="13" width="11.42578125" style="1" customWidth="1"/>
    <col min="14" max="14" width="12" style="1" customWidth="1"/>
    <col min="15" max="15" width="7.7109375" style="1" customWidth="1"/>
    <col min="16" max="16" width="11.28515625" style="1" customWidth="1"/>
    <col min="17" max="17" width="7.7109375" style="1" customWidth="1"/>
    <col min="18" max="16384" width="9.140625" style="1"/>
  </cols>
  <sheetData>
    <row r="1" spans="2:16" ht="7.5" customHeight="1" x14ac:dyDescent="0.25"/>
    <row r="2" spans="2:16" ht="18.75" x14ac:dyDescent="0.3">
      <c r="B2" s="15" t="s">
        <v>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2:16" ht="7.5" customHeight="1" x14ac:dyDescent="0.25"/>
    <row r="4" spans="2:16" x14ac:dyDescent="0.25">
      <c r="B4" s="1" t="s">
        <v>0</v>
      </c>
      <c r="D4" s="4" t="s">
        <v>30</v>
      </c>
      <c r="E4" s="4"/>
      <c r="F4" s="4"/>
      <c r="G4" s="4"/>
      <c r="H4" s="4"/>
      <c r="J4" s="1" t="s">
        <v>3</v>
      </c>
      <c r="M4" s="4" t="s">
        <v>33</v>
      </c>
      <c r="N4" s="4"/>
      <c r="O4" s="4"/>
      <c r="P4" s="4"/>
    </row>
    <row r="5" spans="2:16" ht="7.5" customHeight="1" x14ac:dyDescent="0.25"/>
    <row r="6" spans="2:16" x14ac:dyDescent="0.25">
      <c r="B6" s="1" t="s">
        <v>1</v>
      </c>
      <c r="D6" s="4" t="s">
        <v>31</v>
      </c>
      <c r="E6" s="4"/>
      <c r="F6" s="4"/>
      <c r="G6" s="4"/>
      <c r="H6" s="4"/>
      <c r="J6" s="1" t="s">
        <v>4</v>
      </c>
      <c r="M6" s="7">
        <v>1</v>
      </c>
      <c r="N6" s="7"/>
      <c r="O6" s="4"/>
      <c r="P6" s="4"/>
    </row>
    <row r="7" spans="2:16" ht="7.5" customHeight="1" x14ac:dyDescent="0.25">
      <c r="D7" s="16" t="s">
        <v>26</v>
      </c>
      <c r="E7" s="16"/>
    </row>
    <row r="8" spans="2:16" ht="7.5" customHeight="1" x14ac:dyDescent="0.25">
      <c r="D8" s="17"/>
      <c r="E8" s="17"/>
      <c r="F8" s="4"/>
      <c r="G8" s="4"/>
      <c r="H8" s="4"/>
      <c r="J8" s="18" t="s">
        <v>5</v>
      </c>
      <c r="K8" s="18"/>
      <c r="L8" s="18"/>
      <c r="M8" s="18">
        <v>1</v>
      </c>
      <c r="N8" s="18"/>
    </row>
    <row r="9" spans="2:16" ht="7.5" customHeight="1" x14ac:dyDescent="0.25">
      <c r="J9" s="18"/>
      <c r="K9" s="18"/>
      <c r="L9" s="18"/>
      <c r="M9" s="17"/>
      <c r="N9" s="17"/>
      <c r="O9" s="4"/>
      <c r="P9" s="4"/>
    </row>
    <row r="10" spans="2:16" x14ac:dyDescent="0.25">
      <c r="B10" s="1" t="s">
        <v>2</v>
      </c>
      <c r="D10" s="4" t="s">
        <v>32</v>
      </c>
      <c r="E10" s="4"/>
      <c r="F10" s="4"/>
      <c r="G10" s="4"/>
      <c r="H10" s="4"/>
    </row>
    <row r="12" spans="2:16" x14ac:dyDescent="0.25">
      <c r="B12" s="2"/>
      <c r="C12" s="10" t="s">
        <v>14</v>
      </c>
      <c r="D12" s="11"/>
      <c r="E12" s="11"/>
      <c r="F12" s="11"/>
      <c r="G12" s="11"/>
      <c r="H12" s="11"/>
      <c r="I12" s="12"/>
      <c r="J12" s="10" t="s">
        <v>19</v>
      </c>
      <c r="K12" s="11"/>
      <c r="L12" s="11"/>
      <c r="M12" s="11"/>
      <c r="N12" s="11"/>
      <c r="O12" s="13"/>
      <c r="P12" s="14"/>
    </row>
    <row r="13" spans="2:16" ht="122.25" x14ac:dyDescent="0.25">
      <c r="B13" s="3" t="s">
        <v>7</v>
      </c>
      <c r="C13" s="3" t="s">
        <v>8</v>
      </c>
      <c r="D13" s="3" t="s">
        <v>9</v>
      </c>
      <c r="E13" s="3" t="s">
        <v>10</v>
      </c>
      <c r="F13" s="3" t="s">
        <v>11</v>
      </c>
      <c r="G13" s="3" t="s">
        <v>12</v>
      </c>
      <c r="H13" s="3" t="s">
        <v>13</v>
      </c>
      <c r="I13" s="3" t="s">
        <v>23</v>
      </c>
      <c r="J13" s="3" t="s">
        <v>17</v>
      </c>
      <c r="K13" s="3" t="s">
        <v>18</v>
      </c>
      <c r="L13" s="3" t="s">
        <v>15</v>
      </c>
      <c r="M13" s="3" t="s">
        <v>16</v>
      </c>
      <c r="N13" s="3" t="s">
        <v>20</v>
      </c>
      <c r="O13" s="3" t="s">
        <v>21</v>
      </c>
      <c r="P13" s="3" t="s">
        <v>22</v>
      </c>
    </row>
    <row r="14" spans="2:16" x14ac:dyDescent="0.25">
      <c r="B14" s="8">
        <v>44940</v>
      </c>
      <c r="C14" s="5">
        <v>73</v>
      </c>
      <c r="D14" s="9">
        <v>14</v>
      </c>
      <c r="E14" s="6">
        <f>C14*D14</f>
        <v>1022</v>
      </c>
      <c r="F14" s="5">
        <v>4</v>
      </c>
      <c r="G14" s="9">
        <v>21</v>
      </c>
      <c r="H14" s="9">
        <f>F14*G14</f>
        <v>84</v>
      </c>
      <c r="I14" s="6">
        <f>E14+H14</f>
        <v>1106</v>
      </c>
      <c r="J14" s="6">
        <v>79</v>
      </c>
      <c r="K14" s="6">
        <f>ROUND((I14)*0.05, 2)</f>
        <v>55.3</v>
      </c>
      <c r="L14" s="6">
        <f>ROUND(I14*0.062, 2)</f>
        <v>68.569999999999993</v>
      </c>
      <c r="M14" s="6">
        <f>ROUND(I14*0.0145, 2)</f>
        <v>16.04</v>
      </c>
      <c r="N14" s="6">
        <v>0</v>
      </c>
      <c r="O14" s="5">
        <v>240</v>
      </c>
      <c r="P14" s="6">
        <f>I14-J14-K14-L14-M14-N14</f>
        <v>887.09000000000015</v>
      </c>
    </row>
    <row r="15" spans="2:16" x14ac:dyDescent="0.25">
      <c r="B15" s="8">
        <v>44954</v>
      </c>
      <c r="C15" s="5">
        <v>73</v>
      </c>
      <c r="D15" s="9">
        <v>14</v>
      </c>
      <c r="E15" s="6">
        <f t="shared" ref="E15:E25" si="0">C15*D15</f>
        <v>1022</v>
      </c>
      <c r="F15" s="5">
        <v>4</v>
      </c>
      <c r="G15" s="9">
        <v>21</v>
      </c>
      <c r="H15" s="9">
        <f t="shared" ref="H15:H25" si="1">F15*G15</f>
        <v>84</v>
      </c>
      <c r="I15" s="6">
        <f t="shared" ref="I15:I25" si="2">E15+H15</f>
        <v>1106</v>
      </c>
      <c r="J15" s="6">
        <v>79</v>
      </c>
      <c r="K15" s="6">
        <f t="shared" ref="K15:K25" si="3">ROUND((I15)*0.05, 2)</f>
        <v>55.3</v>
      </c>
      <c r="L15" s="6">
        <f t="shared" ref="L15:L25" si="4">ROUND(I15*0.062, 2)</f>
        <v>68.569999999999993</v>
      </c>
      <c r="M15" s="6">
        <f t="shared" ref="M15:M25" si="5">ROUND(I15*0.0145, 2)</f>
        <v>16.04</v>
      </c>
      <c r="N15" s="6">
        <v>0</v>
      </c>
      <c r="O15" s="5">
        <f>O14+3</f>
        <v>243</v>
      </c>
      <c r="P15" s="6">
        <f t="shared" ref="P15:P25" si="6">I15-J15-K15-L15-M15-N15</f>
        <v>887.09000000000015</v>
      </c>
    </row>
    <row r="16" spans="2:16" x14ac:dyDescent="0.25">
      <c r="B16" s="8">
        <v>44968</v>
      </c>
      <c r="C16" s="5">
        <v>80</v>
      </c>
      <c r="D16" s="9">
        <v>14</v>
      </c>
      <c r="E16" s="6">
        <f t="shared" si="0"/>
        <v>1120</v>
      </c>
      <c r="F16" s="5">
        <v>2</v>
      </c>
      <c r="G16" s="9">
        <v>21</v>
      </c>
      <c r="H16" s="9">
        <f t="shared" si="1"/>
        <v>42</v>
      </c>
      <c r="I16" s="6">
        <f t="shared" si="2"/>
        <v>1162</v>
      </c>
      <c r="J16" s="6">
        <v>87</v>
      </c>
      <c r="K16" s="6">
        <f t="shared" si="3"/>
        <v>58.1</v>
      </c>
      <c r="L16" s="6">
        <f t="shared" si="4"/>
        <v>72.040000000000006</v>
      </c>
      <c r="M16" s="6">
        <f t="shared" si="5"/>
        <v>16.850000000000001</v>
      </c>
      <c r="N16" s="6">
        <v>0</v>
      </c>
      <c r="O16" s="5">
        <f t="shared" ref="O16:O25" si="7">O15+3</f>
        <v>246</v>
      </c>
      <c r="P16" s="6">
        <f t="shared" si="6"/>
        <v>928.01</v>
      </c>
    </row>
    <row r="17" spans="2:16" x14ac:dyDescent="0.25">
      <c r="B17" s="8">
        <v>44982</v>
      </c>
      <c r="C17" s="5">
        <v>69</v>
      </c>
      <c r="D17" s="9">
        <v>14</v>
      </c>
      <c r="E17" s="6">
        <f t="shared" si="0"/>
        <v>966</v>
      </c>
      <c r="F17" s="5">
        <v>0</v>
      </c>
      <c r="G17" s="9">
        <v>21</v>
      </c>
      <c r="H17" s="9">
        <f t="shared" si="1"/>
        <v>0</v>
      </c>
      <c r="I17" s="6">
        <f t="shared" si="2"/>
        <v>966</v>
      </c>
      <c r="J17" s="6">
        <v>65</v>
      </c>
      <c r="K17" s="6">
        <f t="shared" si="3"/>
        <v>48.3</v>
      </c>
      <c r="L17" s="6">
        <f t="shared" si="4"/>
        <v>59.89</v>
      </c>
      <c r="M17" s="6">
        <f t="shared" si="5"/>
        <v>14.01</v>
      </c>
      <c r="N17" s="6">
        <v>0</v>
      </c>
      <c r="O17" s="5">
        <f t="shared" si="7"/>
        <v>249</v>
      </c>
      <c r="P17" s="6">
        <f t="shared" si="6"/>
        <v>778.80000000000007</v>
      </c>
    </row>
    <row r="18" spans="2:16" x14ac:dyDescent="0.25">
      <c r="B18" s="8">
        <v>44996</v>
      </c>
      <c r="C18" s="5">
        <v>80</v>
      </c>
      <c r="D18" s="9">
        <v>14</v>
      </c>
      <c r="E18" s="6">
        <f t="shared" si="0"/>
        <v>1120</v>
      </c>
      <c r="F18" s="5">
        <v>1</v>
      </c>
      <c r="G18" s="9">
        <v>21</v>
      </c>
      <c r="H18" s="9">
        <f t="shared" si="1"/>
        <v>21</v>
      </c>
      <c r="I18" s="6">
        <f t="shared" si="2"/>
        <v>1141</v>
      </c>
      <c r="J18" s="6">
        <v>83</v>
      </c>
      <c r="K18" s="6">
        <f t="shared" si="3"/>
        <v>57.05</v>
      </c>
      <c r="L18" s="6">
        <f t="shared" si="4"/>
        <v>70.739999999999995</v>
      </c>
      <c r="M18" s="6">
        <f t="shared" si="5"/>
        <v>16.54</v>
      </c>
      <c r="N18" s="6">
        <v>0</v>
      </c>
      <c r="O18" s="5">
        <f t="shared" si="7"/>
        <v>252</v>
      </c>
      <c r="P18" s="6">
        <f t="shared" si="6"/>
        <v>913.67000000000007</v>
      </c>
    </row>
    <row r="19" spans="2:16" x14ac:dyDescent="0.25">
      <c r="B19" s="8">
        <v>45010</v>
      </c>
      <c r="C19" s="5">
        <v>80</v>
      </c>
      <c r="D19" s="9">
        <v>14</v>
      </c>
      <c r="E19" s="6">
        <f t="shared" si="0"/>
        <v>1120</v>
      </c>
      <c r="F19" s="5">
        <v>11</v>
      </c>
      <c r="G19" s="9">
        <v>21</v>
      </c>
      <c r="H19" s="9">
        <f t="shared" si="1"/>
        <v>231</v>
      </c>
      <c r="I19" s="6">
        <f t="shared" si="2"/>
        <v>1351</v>
      </c>
      <c r="J19" s="6">
        <v>108</v>
      </c>
      <c r="K19" s="6">
        <f t="shared" si="3"/>
        <v>67.55</v>
      </c>
      <c r="L19" s="6">
        <f t="shared" si="4"/>
        <v>83.76</v>
      </c>
      <c r="M19" s="6">
        <f t="shared" si="5"/>
        <v>19.59</v>
      </c>
      <c r="N19" s="6">
        <v>0</v>
      </c>
      <c r="O19" s="5">
        <f t="shared" si="7"/>
        <v>255</v>
      </c>
      <c r="P19" s="6">
        <f t="shared" si="6"/>
        <v>1072.1000000000001</v>
      </c>
    </row>
    <row r="20" spans="2:16" x14ac:dyDescent="0.25">
      <c r="B20" s="8">
        <v>45024</v>
      </c>
      <c r="C20" s="5">
        <v>80</v>
      </c>
      <c r="D20" s="9">
        <v>14</v>
      </c>
      <c r="E20" s="6">
        <f t="shared" si="0"/>
        <v>1120</v>
      </c>
      <c r="F20" s="5">
        <v>2</v>
      </c>
      <c r="G20" s="9">
        <v>21</v>
      </c>
      <c r="H20" s="9">
        <f t="shared" si="1"/>
        <v>42</v>
      </c>
      <c r="I20" s="6">
        <f t="shared" si="2"/>
        <v>1162</v>
      </c>
      <c r="J20" s="6">
        <v>87</v>
      </c>
      <c r="K20" s="6">
        <f t="shared" si="3"/>
        <v>58.1</v>
      </c>
      <c r="L20" s="6">
        <f t="shared" si="4"/>
        <v>72.040000000000006</v>
      </c>
      <c r="M20" s="6">
        <f t="shared" si="5"/>
        <v>16.850000000000001</v>
      </c>
      <c r="N20" s="6">
        <v>0</v>
      </c>
      <c r="O20" s="5">
        <f t="shared" si="7"/>
        <v>258</v>
      </c>
      <c r="P20" s="6">
        <f t="shared" si="6"/>
        <v>928.01</v>
      </c>
    </row>
    <row r="21" spans="2:16" x14ac:dyDescent="0.25">
      <c r="B21" s="8">
        <v>45038</v>
      </c>
      <c r="C21" s="5">
        <v>80</v>
      </c>
      <c r="D21" s="9">
        <v>14</v>
      </c>
      <c r="E21" s="6">
        <f t="shared" si="0"/>
        <v>1120</v>
      </c>
      <c r="F21" s="5">
        <v>1</v>
      </c>
      <c r="G21" s="9">
        <v>21</v>
      </c>
      <c r="H21" s="9">
        <f t="shared" si="1"/>
        <v>21</v>
      </c>
      <c r="I21" s="6">
        <f t="shared" si="2"/>
        <v>1141</v>
      </c>
      <c r="J21" s="6">
        <v>83</v>
      </c>
      <c r="K21" s="6">
        <f t="shared" si="3"/>
        <v>57.05</v>
      </c>
      <c r="L21" s="6">
        <f t="shared" si="4"/>
        <v>70.739999999999995</v>
      </c>
      <c r="M21" s="6">
        <f t="shared" si="5"/>
        <v>16.54</v>
      </c>
      <c r="N21" s="6">
        <v>0</v>
      </c>
      <c r="O21" s="5">
        <f t="shared" si="7"/>
        <v>261</v>
      </c>
      <c r="P21" s="6">
        <f t="shared" si="6"/>
        <v>913.67000000000007</v>
      </c>
    </row>
    <row r="22" spans="2:16" x14ac:dyDescent="0.25">
      <c r="B22" s="8">
        <v>45052</v>
      </c>
      <c r="C22" s="5">
        <v>77</v>
      </c>
      <c r="D22" s="9">
        <v>14</v>
      </c>
      <c r="E22" s="6">
        <f t="shared" si="0"/>
        <v>1078</v>
      </c>
      <c r="F22" s="5">
        <v>1</v>
      </c>
      <c r="G22" s="9">
        <v>21</v>
      </c>
      <c r="H22" s="9">
        <f t="shared" si="1"/>
        <v>21</v>
      </c>
      <c r="I22" s="6">
        <f t="shared" si="2"/>
        <v>1099</v>
      </c>
      <c r="J22" s="6">
        <v>79</v>
      </c>
      <c r="K22" s="6">
        <f t="shared" si="3"/>
        <v>54.95</v>
      </c>
      <c r="L22" s="6">
        <f t="shared" si="4"/>
        <v>68.14</v>
      </c>
      <c r="M22" s="6">
        <f t="shared" si="5"/>
        <v>15.94</v>
      </c>
      <c r="N22" s="6">
        <v>0</v>
      </c>
      <c r="O22" s="5">
        <f t="shared" si="7"/>
        <v>264</v>
      </c>
      <c r="P22" s="6">
        <f t="shared" si="6"/>
        <v>880.96999999999991</v>
      </c>
    </row>
    <row r="23" spans="2:16" x14ac:dyDescent="0.25">
      <c r="B23" s="8">
        <v>45066</v>
      </c>
      <c r="C23" s="5">
        <v>80</v>
      </c>
      <c r="D23" s="9">
        <v>14</v>
      </c>
      <c r="E23" s="6">
        <f t="shared" si="0"/>
        <v>1120</v>
      </c>
      <c r="F23" s="5">
        <v>1</v>
      </c>
      <c r="G23" s="9">
        <v>21</v>
      </c>
      <c r="H23" s="9">
        <f t="shared" si="1"/>
        <v>21</v>
      </c>
      <c r="I23" s="6">
        <f t="shared" si="2"/>
        <v>1141</v>
      </c>
      <c r="J23" s="6">
        <v>83</v>
      </c>
      <c r="K23" s="6">
        <f t="shared" si="3"/>
        <v>57.05</v>
      </c>
      <c r="L23" s="6">
        <f t="shared" si="4"/>
        <v>70.739999999999995</v>
      </c>
      <c r="M23" s="6">
        <f t="shared" si="5"/>
        <v>16.54</v>
      </c>
      <c r="N23" s="6">
        <v>0</v>
      </c>
      <c r="O23" s="5">
        <f t="shared" si="7"/>
        <v>267</v>
      </c>
      <c r="P23" s="6">
        <f t="shared" si="6"/>
        <v>913.67000000000007</v>
      </c>
    </row>
    <row r="24" spans="2:16" x14ac:dyDescent="0.25">
      <c r="B24" s="8">
        <v>45080</v>
      </c>
      <c r="C24" s="5">
        <v>73</v>
      </c>
      <c r="D24" s="9">
        <v>14</v>
      </c>
      <c r="E24" s="6">
        <f t="shared" si="0"/>
        <v>1022</v>
      </c>
      <c r="F24" s="5">
        <v>1</v>
      </c>
      <c r="G24" s="9">
        <v>21</v>
      </c>
      <c r="H24" s="9">
        <f t="shared" si="1"/>
        <v>21</v>
      </c>
      <c r="I24" s="6">
        <f t="shared" si="2"/>
        <v>1043</v>
      </c>
      <c r="J24" s="6">
        <v>72</v>
      </c>
      <c r="K24" s="6">
        <f t="shared" si="3"/>
        <v>52.15</v>
      </c>
      <c r="L24" s="6">
        <f t="shared" si="4"/>
        <v>64.67</v>
      </c>
      <c r="M24" s="6">
        <f t="shared" si="5"/>
        <v>15.12</v>
      </c>
      <c r="N24" s="6">
        <v>0</v>
      </c>
      <c r="O24" s="5">
        <f t="shared" si="7"/>
        <v>270</v>
      </c>
      <c r="P24" s="6">
        <f t="shared" si="6"/>
        <v>839.06000000000006</v>
      </c>
    </row>
    <row r="25" spans="2:16" x14ac:dyDescent="0.25">
      <c r="B25" s="8">
        <v>45094</v>
      </c>
      <c r="C25" s="5">
        <v>80</v>
      </c>
      <c r="D25" s="9">
        <v>14</v>
      </c>
      <c r="E25" s="6">
        <f t="shared" si="0"/>
        <v>1120</v>
      </c>
      <c r="F25" s="5">
        <v>2</v>
      </c>
      <c r="G25" s="9">
        <v>21</v>
      </c>
      <c r="H25" s="9">
        <f t="shared" si="1"/>
        <v>42</v>
      </c>
      <c r="I25" s="6">
        <f t="shared" si="2"/>
        <v>1162</v>
      </c>
      <c r="J25" s="6">
        <v>87</v>
      </c>
      <c r="K25" s="6">
        <f t="shared" si="3"/>
        <v>58.1</v>
      </c>
      <c r="L25" s="6">
        <f t="shared" si="4"/>
        <v>72.040000000000006</v>
      </c>
      <c r="M25" s="6">
        <f t="shared" si="5"/>
        <v>16.850000000000001</v>
      </c>
      <c r="N25" s="6">
        <v>0</v>
      </c>
      <c r="O25" s="5">
        <f t="shared" si="7"/>
        <v>273</v>
      </c>
      <c r="P25" s="6">
        <f t="shared" si="6"/>
        <v>928.01</v>
      </c>
    </row>
    <row r="26" spans="2:16" x14ac:dyDescent="0.25">
      <c r="B26" s="8"/>
      <c r="C26" s="5"/>
      <c r="D26" s="9"/>
      <c r="E26" s="6"/>
      <c r="F26" s="5"/>
      <c r="G26" s="9"/>
      <c r="H26" s="9"/>
      <c r="I26" s="6"/>
      <c r="J26" s="6"/>
      <c r="K26" s="6"/>
      <c r="L26" s="6"/>
      <c r="M26" s="6"/>
      <c r="N26" s="6"/>
      <c r="O26" s="5"/>
      <c r="P26" s="6"/>
    </row>
    <row r="27" spans="2:16" x14ac:dyDescent="0.25">
      <c r="B27" s="8"/>
      <c r="C27" s="5"/>
      <c r="D27" s="9"/>
      <c r="E27" s="6"/>
      <c r="F27" s="5"/>
      <c r="G27" s="9"/>
      <c r="H27" s="9"/>
      <c r="I27" s="6"/>
      <c r="J27" s="6"/>
      <c r="K27" s="6"/>
      <c r="L27" s="6"/>
      <c r="M27" s="6"/>
      <c r="N27" s="6"/>
      <c r="O27" s="5"/>
      <c r="P27" s="6"/>
    </row>
    <row r="28" spans="2:16" x14ac:dyDescent="0.25">
      <c r="B28" s="8"/>
      <c r="C28" s="5"/>
      <c r="D28" s="9"/>
      <c r="E28" s="6"/>
      <c r="F28" s="5"/>
      <c r="G28" s="9"/>
      <c r="H28" s="9"/>
      <c r="I28" s="6"/>
      <c r="J28" s="6"/>
      <c r="K28" s="6"/>
      <c r="L28" s="6"/>
      <c r="M28" s="6"/>
      <c r="N28" s="6"/>
      <c r="O28" s="5"/>
      <c r="P28" s="6"/>
    </row>
    <row r="29" spans="2:16" x14ac:dyDescent="0.25">
      <c r="B29" s="8"/>
      <c r="C29" s="5"/>
      <c r="D29" s="9"/>
      <c r="E29" s="6"/>
      <c r="F29" s="5"/>
      <c r="G29" s="9"/>
      <c r="H29" s="9"/>
      <c r="I29" s="6"/>
      <c r="J29" s="6"/>
      <c r="K29" s="6"/>
      <c r="L29" s="6"/>
      <c r="M29" s="6"/>
      <c r="N29" s="6"/>
      <c r="O29" s="5"/>
      <c r="P29" s="6"/>
    </row>
    <row r="30" spans="2:16" x14ac:dyDescent="0.25">
      <c r="B30" s="8"/>
      <c r="C30" s="5"/>
      <c r="D30" s="9"/>
      <c r="E30" s="6"/>
      <c r="F30" s="5"/>
      <c r="G30" s="9"/>
      <c r="H30" s="9"/>
      <c r="I30" s="6"/>
      <c r="J30" s="6"/>
      <c r="K30" s="6"/>
      <c r="L30" s="6"/>
      <c r="M30" s="6"/>
      <c r="N30" s="6"/>
      <c r="O30" s="5"/>
      <c r="P30" s="6"/>
    </row>
    <row r="31" spans="2:16" x14ac:dyDescent="0.25">
      <c r="B31" s="8"/>
      <c r="C31" s="5"/>
      <c r="D31" s="9"/>
      <c r="E31" s="6"/>
      <c r="F31" s="5"/>
      <c r="G31" s="9"/>
      <c r="H31" s="9"/>
      <c r="I31" s="6"/>
      <c r="J31" s="6"/>
      <c r="K31" s="6"/>
      <c r="L31" s="6"/>
      <c r="M31" s="6"/>
      <c r="N31" s="6"/>
      <c r="O31" s="5"/>
      <c r="P31" s="6"/>
    </row>
    <row r="32" spans="2:16" x14ac:dyDescent="0.25">
      <c r="B32" s="8"/>
      <c r="C32" s="5"/>
      <c r="D32" s="9"/>
      <c r="E32" s="6"/>
      <c r="F32" s="5"/>
      <c r="G32" s="9"/>
      <c r="H32" s="9"/>
      <c r="I32" s="6"/>
      <c r="J32" s="6"/>
      <c r="K32" s="6"/>
      <c r="L32" s="6"/>
      <c r="M32" s="6"/>
      <c r="N32" s="6"/>
      <c r="O32" s="5"/>
      <c r="P32" s="6"/>
    </row>
    <row r="33" spans="2:16" x14ac:dyDescent="0.25">
      <c r="B33" s="8"/>
      <c r="C33" s="5"/>
      <c r="D33" s="9"/>
      <c r="E33" s="6"/>
      <c r="F33" s="5"/>
      <c r="G33" s="9"/>
      <c r="H33" s="9"/>
      <c r="I33" s="6"/>
      <c r="J33" s="6"/>
      <c r="K33" s="6"/>
      <c r="L33" s="6"/>
      <c r="M33" s="6"/>
      <c r="N33" s="6"/>
      <c r="O33" s="5"/>
      <c r="P33" s="6"/>
    </row>
    <row r="34" spans="2:16" x14ac:dyDescent="0.25">
      <c r="B34" s="8"/>
      <c r="C34" s="5"/>
      <c r="D34" s="9"/>
      <c r="E34" s="6"/>
      <c r="F34" s="5"/>
      <c r="G34" s="9"/>
      <c r="H34" s="9"/>
      <c r="I34" s="6"/>
      <c r="J34" s="6"/>
      <c r="K34" s="6"/>
      <c r="L34" s="6"/>
      <c r="M34" s="6"/>
      <c r="N34" s="6"/>
      <c r="O34" s="5"/>
      <c r="P34" s="6"/>
    </row>
    <row r="35" spans="2:16" x14ac:dyDescent="0.25">
      <c r="B35" s="8"/>
      <c r="C35" s="5"/>
      <c r="D35" s="9"/>
      <c r="E35" s="6"/>
      <c r="F35" s="5"/>
      <c r="G35" s="9"/>
      <c r="H35" s="9"/>
      <c r="I35" s="6"/>
      <c r="J35" s="6"/>
      <c r="K35" s="6"/>
      <c r="L35" s="6"/>
      <c r="M35" s="6"/>
      <c r="N35" s="6"/>
      <c r="O35" s="5"/>
      <c r="P35" s="6"/>
    </row>
    <row r="36" spans="2:16" x14ac:dyDescent="0.25">
      <c r="B36" s="8"/>
      <c r="C36" s="5"/>
      <c r="D36" s="9"/>
      <c r="E36" s="6"/>
      <c r="F36" s="5"/>
      <c r="G36" s="9"/>
      <c r="H36" s="9"/>
      <c r="I36" s="6"/>
      <c r="J36" s="6"/>
      <c r="K36" s="6"/>
      <c r="L36" s="6"/>
      <c r="M36" s="6"/>
      <c r="N36" s="6"/>
      <c r="O36" s="5"/>
      <c r="P36" s="6"/>
    </row>
    <row r="37" spans="2:16" x14ac:dyDescent="0.25">
      <c r="B37" s="8"/>
      <c r="C37" s="5"/>
      <c r="D37" s="9"/>
      <c r="E37" s="6"/>
      <c r="F37" s="5"/>
      <c r="G37" s="9"/>
      <c r="H37" s="9"/>
      <c r="I37" s="6"/>
      <c r="J37" s="6"/>
      <c r="K37" s="6"/>
      <c r="L37" s="6"/>
      <c r="M37" s="6"/>
      <c r="N37" s="6"/>
      <c r="O37" s="5"/>
      <c r="P37" s="6"/>
    </row>
    <row r="38" spans="2:16" x14ac:dyDescent="0.25">
      <c r="B38" s="8"/>
      <c r="C38" s="5"/>
      <c r="D38" s="9"/>
      <c r="E38" s="6"/>
      <c r="F38" s="5"/>
      <c r="G38" s="9"/>
      <c r="H38" s="9"/>
      <c r="I38" s="6"/>
      <c r="J38" s="6"/>
      <c r="K38" s="6"/>
      <c r="L38" s="6"/>
      <c r="M38" s="6"/>
      <c r="N38" s="6"/>
      <c r="O38" s="5"/>
      <c r="P38" s="6"/>
    </row>
    <row r="39" spans="2:16" x14ac:dyDescent="0.25">
      <c r="B39" s="8"/>
      <c r="C39" s="5"/>
      <c r="D39" s="9"/>
      <c r="E39" s="6"/>
      <c r="F39" s="5"/>
      <c r="G39" s="9"/>
      <c r="H39" s="9"/>
      <c r="I39" s="6"/>
      <c r="J39" s="6"/>
      <c r="K39" s="6"/>
      <c r="L39" s="6"/>
      <c r="M39" s="6"/>
      <c r="N39" s="6"/>
      <c r="O39" s="5"/>
      <c r="P39" s="6"/>
    </row>
  </sheetData>
  <mergeCells count="8">
    <mergeCell ref="C12:I12"/>
    <mergeCell ref="J12:N12"/>
    <mergeCell ref="O12:P12"/>
    <mergeCell ref="B2:P2"/>
    <mergeCell ref="D7:E8"/>
    <mergeCell ref="J8:L9"/>
    <mergeCell ref="M8:M9"/>
    <mergeCell ref="N8:N9"/>
  </mergeCells>
  <pageMargins left="0.7" right="0.7" top="0.75" bottom="0.75" header="0.3" footer="0.3"/>
  <pageSetup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8BC8E-7D28-4A1F-8CE6-4882821DB183}">
  <sheetPr>
    <pageSetUpPr fitToPage="1"/>
  </sheetPr>
  <dimension ref="B1:P39"/>
  <sheetViews>
    <sheetView tabSelected="1" zoomScale="85" zoomScaleNormal="85" workbookViewId="0">
      <selection activeCell="J15" sqref="J15"/>
    </sheetView>
  </sheetViews>
  <sheetFormatPr defaultColWidth="9.140625" defaultRowHeight="15" x14ac:dyDescent="0.25"/>
  <cols>
    <col min="1" max="1" width="1.42578125" style="1" customWidth="1"/>
    <col min="2" max="2" width="11.5703125" style="1" customWidth="1"/>
    <col min="3" max="3" width="7.140625" style="1" customWidth="1"/>
    <col min="4" max="4" width="9" style="1" customWidth="1"/>
    <col min="5" max="5" width="10.85546875" style="1" customWidth="1"/>
    <col min="6" max="6" width="7.140625" style="1" customWidth="1"/>
    <col min="7" max="8" width="9" style="1" customWidth="1"/>
    <col min="9" max="9" width="10.42578125" style="1" customWidth="1"/>
    <col min="10" max="10" width="12.7109375" style="1" customWidth="1"/>
    <col min="11" max="11" width="11" style="1" customWidth="1"/>
    <col min="12" max="12" width="9.5703125" style="1" customWidth="1"/>
    <col min="13" max="13" width="11.42578125" style="1" customWidth="1"/>
    <col min="14" max="14" width="12" style="1" customWidth="1"/>
    <col min="15" max="15" width="7.7109375" style="1" customWidth="1"/>
    <col min="16" max="16" width="11.28515625" style="1" customWidth="1"/>
    <col min="17" max="17" width="7.7109375" style="1" customWidth="1"/>
    <col min="18" max="16384" width="9.140625" style="1"/>
  </cols>
  <sheetData>
    <row r="1" spans="2:16" ht="7.5" customHeight="1" x14ac:dyDescent="0.25"/>
    <row r="2" spans="2:16" ht="18.75" x14ac:dyDescent="0.3">
      <c r="B2" s="15" t="s">
        <v>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2:16" ht="7.5" customHeight="1" x14ac:dyDescent="0.25"/>
    <row r="4" spans="2:16" x14ac:dyDescent="0.25">
      <c r="B4" s="1" t="s">
        <v>0</v>
      </c>
      <c r="D4" s="4" t="s">
        <v>34</v>
      </c>
      <c r="E4" s="4"/>
      <c r="F4" s="4"/>
      <c r="G4" s="4"/>
      <c r="H4" s="4"/>
      <c r="J4" s="1" t="s">
        <v>3</v>
      </c>
      <c r="M4" s="4" t="s">
        <v>33</v>
      </c>
      <c r="N4" s="4"/>
      <c r="O4" s="4"/>
      <c r="P4" s="4"/>
    </row>
    <row r="5" spans="2:16" ht="7.5" customHeight="1" x14ac:dyDescent="0.25"/>
    <row r="6" spans="2:16" x14ac:dyDescent="0.25">
      <c r="B6" s="1" t="s">
        <v>1</v>
      </c>
      <c r="D6" s="4" t="s">
        <v>35</v>
      </c>
      <c r="E6" s="4"/>
      <c r="F6" s="4"/>
      <c r="G6" s="4"/>
      <c r="H6" s="4"/>
      <c r="J6" s="1" t="s">
        <v>4</v>
      </c>
      <c r="M6" s="7" t="s">
        <v>29</v>
      </c>
      <c r="N6" s="7"/>
      <c r="O6" s="4"/>
      <c r="P6" s="4"/>
    </row>
    <row r="7" spans="2:16" ht="7.5" customHeight="1" x14ac:dyDescent="0.25">
      <c r="D7" s="16" t="s">
        <v>26</v>
      </c>
      <c r="E7" s="16"/>
    </row>
    <row r="8" spans="2:16" ht="7.5" customHeight="1" x14ac:dyDescent="0.25">
      <c r="D8" s="17"/>
      <c r="E8" s="17"/>
      <c r="F8" s="4"/>
      <c r="G8" s="4"/>
      <c r="H8" s="4"/>
      <c r="J8" s="18" t="s">
        <v>5</v>
      </c>
      <c r="K8" s="18"/>
      <c r="L8" s="18"/>
      <c r="M8" s="18" t="s">
        <v>29</v>
      </c>
      <c r="N8" s="18"/>
    </row>
    <row r="9" spans="2:16" ht="7.5" customHeight="1" x14ac:dyDescent="0.25">
      <c r="J9" s="18"/>
      <c r="K9" s="18"/>
      <c r="L9" s="18"/>
      <c r="M9" s="17"/>
      <c r="N9" s="17"/>
      <c r="O9" s="4"/>
      <c r="P9" s="4"/>
    </row>
    <row r="10" spans="2:16" x14ac:dyDescent="0.25">
      <c r="B10" s="1" t="s">
        <v>2</v>
      </c>
      <c r="D10" s="4" t="s">
        <v>36</v>
      </c>
      <c r="E10" s="4"/>
      <c r="F10" s="4"/>
      <c r="G10" s="4"/>
      <c r="H10" s="4"/>
    </row>
    <row r="12" spans="2:16" x14ac:dyDescent="0.25">
      <c r="B12" s="2"/>
      <c r="C12" s="10" t="s">
        <v>14</v>
      </c>
      <c r="D12" s="11"/>
      <c r="E12" s="11"/>
      <c r="F12" s="11"/>
      <c r="G12" s="11"/>
      <c r="H12" s="11"/>
      <c r="I12" s="12"/>
      <c r="J12" s="10" t="s">
        <v>19</v>
      </c>
      <c r="K12" s="11"/>
      <c r="L12" s="11"/>
      <c r="M12" s="11"/>
      <c r="N12" s="11"/>
      <c r="O12" s="13"/>
      <c r="P12" s="14"/>
    </row>
    <row r="13" spans="2:16" ht="122.25" x14ac:dyDescent="0.25">
      <c r="B13" s="3" t="s">
        <v>7</v>
      </c>
      <c r="C13" s="3" t="s">
        <v>8</v>
      </c>
      <c r="D13" s="3" t="s">
        <v>9</v>
      </c>
      <c r="E13" s="3" t="s">
        <v>10</v>
      </c>
      <c r="F13" s="3" t="s">
        <v>11</v>
      </c>
      <c r="G13" s="3" t="s">
        <v>12</v>
      </c>
      <c r="H13" s="3" t="s">
        <v>13</v>
      </c>
      <c r="I13" s="3" t="s">
        <v>23</v>
      </c>
      <c r="J13" s="3" t="s">
        <v>17</v>
      </c>
      <c r="K13" s="3" t="s">
        <v>18</v>
      </c>
      <c r="L13" s="3" t="s">
        <v>15</v>
      </c>
      <c r="M13" s="3" t="s">
        <v>16</v>
      </c>
      <c r="N13" s="3" t="s">
        <v>20</v>
      </c>
      <c r="O13" s="3" t="s">
        <v>21</v>
      </c>
      <c r="P13" s="3" t="s">
        <v>22</v>
      </c>
    </row>
    <row r="14" spans="2:16" x14ac:dyDescent="0.25">
      <c r="B14" s="8">
        <v>44940</v>
      </c>
      <c r="C14" s="5">
        <v>69</v>
      </c>
      <c r="D14" s="9">
        <v>12</v>
      </c>
      <c r="E14" s="6">
        <f>C14*D14</f>
        <v>828</v>
      </c>
      <c r="F14" s="5">
        <v>0</v>
      </c>
      <c r="G14" s="9">
        <v>18</v>
      </c>
      <c r="H14" s="9">
        <f>F14*G14</f>
        <v>0</v>
      </c>
      <c r="I14" s="6">
        <f>E14+H14</f>
        <v>828</v>
      </c>
      <c r="J14" s="6">
        <v>0</v>
      </c>
      <c r="K14" s="6">
        <f>ROUND((I14)*0.05, 2)</f>
        <v>41.4</v>
      </c>
      <c r="L14" s="6">
        <f>ROUND(I14*0.062, 2)</f>
        <v>51.34</v>
      </c>
      <c r="M14" s="6">
        <f>ROUND(I14*0.0145, 2)</f>
        <v>12.01</v>
      </c>
      <c r="N14" s="6">
        <v>0</v>
      </c>
      <c r="O14" s="5">
        <v>241</v>
      </c>
      <c r="P14" s="6">
        <f>I14-J14-K14-L14-M14-N14</f>
        <v>723.25</v>
      </c>
    </row>
    <row r="15" spans="2:16" x14ac:dyDescent="0.25">
      <c r="B15" s="8">
        <v>44954</v>
      </c>
      <c r="C15" s="5">
        <v>71</v>
      </c>
      <c r="D15" s="9">
        <v>12</v>
      </c>
      <c r="E15" s="6">
        <f t="shared" ref="E15:E25" si="0">C15*D15</f>
        <v>852</v>
      </c>
      <c r="F15" s="5">
        <v>0</v>
      </c>
      <c r="G15" s="9">
        <v>18</v>
      </c>
      <c r="H15" s="9">
        <f t="shared" ref="H15:H25" si="1">F15*G15</f>
        <v>0</v>
      </c>
      <c r="I15" s="6">
        <f t="shared" ref="I15:I25" si="2">E15+H15</f>
        <v>852</v>
      </c>
      <c r="J15" s="6">
        <v>0</v>
      </c>
      <c r="K15" s="6">
        <f t="shared" ref="K15:K25" si="3">ROUND((I15)*0.05, 2)</f>
        <v>42.6</v>
      </c>
      <c r="L15" s="6">
        <f t="shared" ref="L15:L25" si="4">ROUND(I15*0.062, 2)</f>
        <v>52.82</v>
      </c>
      <c r="M15" s="6">
        <f t="shared" ref="M15:M25" si="5">ROUND(I15*0.0145, 2)</f>
        <v>12.35</v>
      </c>
      <c r="N15" s="6">
        <v>0</v>
      </c>
      <c r="O15" s="5">
        <f>O14+3</f>
        <v>244</v>
      </c>
      <c r="P15" s="6">
        <f t="shared" ref="P15:P25" si="6">I15-J15-K15-L15-M15-N15</f>
        <v>744.2299999999999</v>
      </c>
    </row>
    <row r="16" spans="2:16" x14ac:dyDescent="0.25">
      <c r="B16" s="8">
        <v>44968</v>
      </c>
      <c r="C16" s="5">
        <v>80</v>
      </c>
      <c r="D16" s="9">
        <v>12</v>
      </c>
      <c r="E16" s="6">
        <f t="shared" si="0"/>
        <v>960</v>
      </c>
      <c r="F16" s="5">
        <v>5</v>
      </c>
      <c r="G16" s="9">
        <v>18</v>
      </c>
      <c r="H16" s="9">
        <f t="shared" si="1"/>
        <v>90</v>
      </c>
      <c r="I16" s="6">
        <f t="shared" si="2"/>
        <v>1050</v>
      </c>
      <c r="J16" s="6">
        <v>0</v>
      </c>
      <c r="K16" s="6">
        <f t="shared" si="3"/>
        <v>52.5</v>
      </c>
      <c r="L16" s="6">
        <f t="shared" si="4"/>
        <v>65.099999999999994</v>
      </c>
      <c r="M16" s="6">
        <f t="shared" si="5"/>
        <v>15.23</v>
      </c>
      <c r="N16" s="6">
        <v>0</v>
      </c>
      <c r="O16" s="5">
        <f t="shared" ref="O16:O25" si="7">O15+3</f>
        <v>247</v>
      </c>
      <c r="P16" s="6">
        <f t="shared" si="6"/>
        <v>917.17</v>
      </c>
    </row>
    <row r="17" spans="2:16" x14ac:dyDescent="0.25">
      <c r="B17" s="8">
        <v>44982</v>
      </c>
      <c r="C17" s="5">
        <v>73</v>
      </c>
      <c r="D17" s="9">
        <v>12</v>
      </c>
      <c r="E17" s="6">
        <f t="shared" si="0"/>
        <v>876</v>
      </c>
      <c r="F17" s="5">
        <v>0</v>
      </c>
      <c r="G17" s="9">
        <v>18</v>
      </c>
      <c r="H17" s="9">
        <f t="shared" si="1"/>
        <v>0</v>
      </c>
      <c r="I17" s="6">
        <f t="shared" si="2"/>
        <v>876</v>
      </c>
      <c r="J17" s="6">
        <v>0</v>
      </c>
      <c r="K17" s="6">
        <f t="shared" si="3"/>
        <v>43.8</v>
      </c>
      <c r="L17" s="6">
        <f t="shared" si="4"/>
        <v>54.31</v>
      </c>
      <c r="M17" s="6">
        <f t="shared" si="5"/>
        <v>12.7</v>
      </c>
      <c r="N17" s="6">
        <v>0</v>
      </c>
      <c r="O17" s="5">
        <f t="shared" si="7"/>
        <v>250</v>
      </c>
      <c r="P17" s="6">
        <f t="shared" si="6"/>
        <v>765.19</v>
      </c>
    </row>
    <row r="18" spans="2:16" x14ac:dyDescent="0.25">
      <c r="B18" s="8">
        <v>44996</v>
      </c>
      <c r="C18" s="5">
        <v>79</v>
      </c>
      <c r="D18" s="9">
        <v>12</v>
      </c>
      <c r="E18" s="6">
        <f t="shared" si="0"/>
        <v>948</v>
      </c>
      <c r="F18" s="5">
        <v>1</v>
      </c>
      <c r="G18" s="9">
        <v>18</v>
      </c>
      <c r="H18" s="9">
        <f t="shared" si="1"/>
        <v>18</v>
      </c>
      <c r="I18" s="6">
        <f t="shared" si="2"/>
        <v>966</v>
      </c>
      <c r="J18" s="6">
        <v>0</v>
      </c>
      <c r="K18" s="6">
        <f t="shared" si="3"/>
        <v>48.3</v>
      </c>
      <c r="L18" s="6">
        <f t="shared" si="4"/>
        <v>59.89</v>
      </c>
      <c r="M18" s="6">
        <f t="shared" si="5"/>
        <v>14.01</v>
      </c>
      <c r="N18" s="6">
        <v>0</v>
      </c>
      <c r="O18" s="5">
        <f t="shared" si="7"/>
        <v>253</v>
      </c>
      <c r="P18" s="6">
        <f t="shared" si="6"/>
        <v>843.80000000000007</v>
      </c>
    </row>
    <row r="19" spans="2:16" x14ac:dyDescent="0.25">
      <c r="B19" s="8">
        <v>45010</v>
      </c>
      <c r="C19" s="5">
        <v>80</v>
      </c>
      <c r="D19" s="9">
        <v>12</v>
      </c>
      <c r="E19" s="6">
        <f t="shared" si="0"/>
        <v>960</v>
      </c>
      <c r="F19" s="5">
        <v>1</v>
      </c>
      <c r="G19" s="9">
        <v>18</v>
      </c>
      <c r="H19" s="9">
        <f t="shared" si="1"/>
        <v>18</v>
      </c>
      <c r="I19" s="6">
        <f t="shared" si="2"/>
        <v>978</v>
      </c>
      <c r="J19" s="6">
        <v>0</v>
      </c>
      <c r="K19" s="6">
        <f t="shared" si="3"/>
        <v>48.9</v>
      </c>
      <c r="L19" s="6">
        <f t="shared" si="4"/>
        <v>60.64</v>
      </c>
      <c r="M19" s="6">
        <f t="shared" si="5"/>
        <v>14.18</v>
      </c>
      <c r="N19" s="6">
        <v>0</v>
      </c>
      <c r="O19" s="5">
        <f t="shared" si="7"/>
        <v>256</v>
      </c>
      <c r="P19" s="6">
        <f t="shared" si="6"/>
        <v>854.28000000000009</v>
      </c>
    </row>
    <row r="20" spans="2:16" x14ac:dyDescent="0.25">
      <c r="B20" s="8">
        <v>45024</v>
      </c>
      <c r="C20" s="5">
        <v>80</v>
      </c>
      <c r="D20" s="9">
        <v>12</v>
      </c>
      <c r="E20" s="6">
        <f t="shared" si="0"/>
        <v>960</v>
      </c>
      <c r="F20" s="5">
        <v>5</v>
      </c>
      <c r="G20" s="9">
        <v>18</v>
      </c>
      <c r="H20" s="9">
        <f t="shared" si="1"/>
        <v>90</v>
      </c>
      <c r="I20" s="6">
        <f t="shared" si="2"/>
        <v>1050</v>
      </c>
      <c r="J20" s="6">
        <v>0</v>
      </c>
      <c r="K20" s="6">
        <f t="shared" si="3"/>
        <v>52.5</v>
      </c>
      <c r="L20" s="6">
        <f t="shared" si="4"/>
        <v>65.099999999999994</v>
      </c>
      <c r="M20" s="6">
        <f t="shared" si="5"/>
        <v>15.23</v>
      </c>
      <c r="N20" s="6">
        <v>0</v>
      </c>
      <c r="O20" s="5">
        <f t="shared" si="7"/>
        <v>259</v>
      </c>
      <c r="P20" s="6">
        <f t="shared" si="6"/>
        <v>917.17</v>
      </c>
    </row>
    <row r="21" spans="2:16" x14ac:dyDescent="0.25">
      <c r="B21" s="8">
        <v>45038</v>
      </c>
      <c r="C21" s="5">
        <v>80</v>
      </c>
      <c r="D21" s="9">
        <v>12</v>
      </c>
      <c r="E21" s="6">
        <f t="shared" si="0"/>
        <v>960</v>
      </c>
      <c r="F21" s="5">
        <v>0</v>
      </c>
      <c r="G21" s="9">
        <v>18</v>
      </c>
      <c r="H21" s="9">
        <f t="shared" si="1"/>
        <v>0</v>
      </c>
      <c r="I21" s="6">
        <f t="shared" si="2"/>
        <v>960</v>
      </c>
      <c r="J21" s="6">
        <v>0</v>
      </c>
      <c r="K21" s="6">
        <f t="shared" si="3"/>
        <v>48</v>
      </c>
      <c r="L21" s="6">
        <f t="shared" si="4"/>
        <v>59.52</v>
      </c>
      <c r="M21" s="6">
        <f t="shared" si="5"/>
        <v>13.92</v>
      </c>
      <c r="N21" s="6">
        <v>0</v>
      </c>
      <c r="O21" s="5">
        <f t="shared" si="7"/>
        <v>262</v>
      </c>
      <c r="P21" s="6">
        <f t="shared" si="6"/>
        <v>838.56000000000006</v>
      </c>
    </row>
    <row r="22" spans="2:16" x14ac:dyDescent="0.25">
      <c r="B22" s="8">
        <v>45052</v>
      </c>
      <c r="C22" s="5">
        <v>62</v>
      </c>
      <c r="D22" s="9">
        <v>12</v>
      </c>
      <c r="E22" s="6">
        <f t="shared" si="0"/>
        <v>744</v>
      </c>
      <c r="F22" s="5">
        <v>0</v>
      </c>
      <c r="G22" s="9">
        <v>18</v>
      </c>
      <c r="H22" s="9">
        <f t="shared" si="1"/>
        <v>0</v>
      </c>
      <c r="I22" s="6">
        <f t="shared" si="2"/>
        <v>744</v>
      </c>
      <c r="J22" s="6">
        <v>0</v>
      </c>
      <c r="K22" s="6">
        <f t="shared" si="3"/>
        <v>37.200000000000003</v>
      </c>
      <c r="L22" s="6">
        <f t="shared" si="4"/>
        <v>46.13</v>
      </c>
      <c r="M22" s="6">
        <f t="shared" si="5"/>
        <v>10.79</v>
      </c>
      <c r="N22" s="6">
        <v>0</v>
      </c>
      <c r="O22" s="5">
        <f t="shared" si="7"/>
        <v>265</v>
      </c>
      <c r="P22" s="6">
        <f t="shared" si="6"/>
        <v>649.88</v>
      </c>
    </row>
    <row r="23" spans="2:16" x14ac:dyDescent="0.25">
      <c r="B23" s="8">
        <v>45066</v>
      </c>
      <c r="C23" s="5">
        <v>75</v>
      </c>
      <c r="D23" s="9">
        <v>12</v>
      </c>
      <c r="E23" s="6">
        <f t="shared" si="0"/>
        <v>900</v>
      </c>
      <c r="F23" s="5">
        <v>1</v>
      </c>
      <c r="G23" s="9">
        <v>18</v>
      </c>
      <c r="H23" s="9">
        <f t="shared" si="1"/>
        <v>18</v>
      </c>
      <c r="I23" s="6">
        <f t="shared" si="2"/>
        <v>918</v>
      </c>
      <c r="J23" s="6">
        <v>0</v>
      </c>
      <c r="K23" s="6">
        <f t="shared" si="3"/>
        <v>45.9</v>
      </c>
      <c r="L23" s="6">
        <f t="shared" si="4"/>
        <v>56.92</v>
      </c>
      <c r="M23" s="6">
        <f t="shared" si="5"/>
        <v>13.31</v>
      </c>
      <c r="N23" s="6">
        <v>0</v>
      </c>
      <c r="O23" s="5">
        <f t="shared" si="7"/>
        <v>268</v>
      </c>
      <c r="P23" s="6">
        <f t="shared" si="6"/>
        <v>801.87000000000012</v>
      </c>
    </row>
    <row r="24" spans="2:16" x14ac:dyDescent="0.25">
      <c r="B24" s="8">
        <v>45080</v>
      </c>
      <c r="C24" s="5">
        <v>73</v>
      </c>
      <c r="D24" s="9">
        <v>12</v>
      </c>
      <c r="E24" s="6">
        <f t="shared" si="0"/>
        <v>876</v>
      </c>
      <c r="F24" s="5">
        <v>0</v>
      </c>
      <c r="G24" s="9">
        <v>18</v>
      </c>
      <c r="H24" s="9">
        <f t="shared" si="1"/>
        <v>0</v>
      </c>
      <c r="I24" s="6">
        <f t="shared" si="2"/>
        <v>876</v>
      </c>
      <c r="J24" s="6">
        <v>0</v>
      </c>
      <c r="K24" s="6">
        <f t="shared" si="3"/>
        <v>43.8</v>
      </c>
      <c r="L24" s="6">
        <f t="shared" si="4"/>
        <v>54.31</v>
      </c>
      <c r="M24" s="6">
        <f t="shared" si="5"/>
        <v>12.7</v>
      </c>
      <c r="N24" s="6">
        <v>0</v>
      </c>
      <c r="O24" s="5">
        <f t="shared" si="7"/>
        <v>271</v>
      </c>
      <c r="P24" s="6">
        <f t="shared" si="6"/>
        <v>765.19</v>
      </c>
    </row>
    <row r="25" spans="2:16" x14ac:dyDescent="0.25">
      <c r="B25" s="8">
        <v>45094</v>
      </c>
      <c r="C25" s="5">
        <v>80</v>
      </c>
      <c r="D25" s="9">
        <v>12</v>
      </c>
      <c r="E25" s="6">
        <f t="shared" si="0"/>
        <v>960</v>
      </c>
      <c r="F25" s="5">
        <v>5</v>
      </c>
      <c r="G25" s="9">
        <v>18</v>
      </c>
      <c r="H25" s="9">
        <f t="shared" si="1"/>
        <v>90</v>
      </c>
      <c r="I25" s="6">
        <f t="shared" si="2"/>
        <v>1050</v>
      </c>
      <c r="J25" s="6">
        <v>0</v>
      </c>
      <c r="K25" s="6">
        <f t="shared" si="3"/>
        <v>52.5</v>
      </c>
      <c r="L25" s="6">
        <f t="shared" si="4"/>
        <v>65.099999999999994</v>
      </c>
      <c r="M25" s="6">
        <f t="shared" si="5"/>
        <v>15.23</v>
      </c>
      <c r="N25" s="6">
        <v>0</v>
      </c>
      <c r="O25" s="5">
        <f t="shared" si="7"/>
        <v>274</v>
      </c>
      <c r="P25" s="6">
        <f t="shared" si="6"/>
        <v>917.17</v>
      </c>
    </row>
    <row r="26" spans="2:16" x14ac:dyDescent="0.25">
      <c r="B26" s="8"/>
      <c r="C26" s="5"/>
      <c r="D26" s="9"/>
      <c r="E26" s="6"/>
      <c r="F26" s="5"/>
      <c r="G26" s="9"/>
      <c r="H26" s="9"/>
      <c r="I26" s="6"/>
      <c r="J26" s="6"/>
      <c r="K26" s="6"/>
      <c r="L26" s="6"/>
      <c r="M26" s="6"/>
      <c r="N26" s="6"/>
      <c r="O26" s="5"/>
      <c r="P26" s="6"/>
    </row>
    <row r="27" spans="2:16" x14ac:dyDescent="0.25">
      <c r="B27" s="8"/>
      <c r="C27" s="5"/>
      <c r="D27" s="9"/>
      <c r="E27" s="6"/>
      <c r="F27" s="5"/>
      <c r="G27" s="9"/>
      <c r="H27" s="9"/>
      <c r="I27" s="6"/>
      <c r="J27" s="6"/>
      <c r="K27" s="6"/>
      <c r="L27" s="6"/>
      <c r="M27" s="6"/>
      <c r="N27" s="6"/>
      <c r="O27" s="5"/>
      <c r="P27" s="6"/>
    </row>
    <row r="28" spans="2:16" x14ac:dyDescent="0.25">
      <c r="B28" s="8"/>
      <c r="C28" s="5"/>
      <c r="D28" s="9"/>
      <c r="E28" s="6"/>
      <c r="F28" s="5"/>
      <c r="G28" s="9"/>
      <c r="H28" s="9"/>
      <c r="I28" s="6"/>
      <c r="J28" s="6"/>
      <c r="K28" s="6"/>
      <c r="L28" s="6"/>
      <c r="M28" s="6"/>
      <c r="N28" s="6"/>
      <c r="O28" s="5"/>
      <c r="P28" s="6"/>
    </row>
    <row r="29" spans="2:16" x14ac:dyDescent="0.25">
      <c r="B29" s="8"/>
      <c r="C29" s="5"/>
      <c r="D29" s="9"/>
      <c r="E29" s="6"/>
      <c r="F29" s="5"/>
      <c r="G29" s="9"/>
      <c r="H29" s="9"/>
      <c r="I29" s="6"/>
      <c r="J29" s="6"/>
      <c r="K29" s="6"/>
      <c r="L29" s="6"/>
      <c r="M29" s="6"/>
      <c r="N29" s="6"/>
      <c r="O29" s="5"/>
      <c r="P29" s="6"/>
    </row>
    <row r="30" spans="2:16" x14ac:dyDescent="0.25">
      <c r="B30" s="8"/>
      <c r="C30" s="5"/>
      <c r="D30" s="9"/>
      <c r="E30" s="6"/>
      <c r="F30" s="5"/>
      <c r="G30" s="9"/>
      <c r="H30" s="9"/>
      <c r="I30" s="6"/>
      <c r="J30" s="6"/>
      <c r="K30" s="6"/>
      <c r="L30" s="6"/>
      <c r="M30" s="6"/>
      <c r="N30" s="6"/>
      <c r="O30" s="5"/>
      <c r="P30" s="6"/>
    </row>
    <row r="31" spans="2:16" x14ac:dyDescent="0.25">
      <c r="B31" s="8"/>
      <c r="C31" s="5"/>
      <c r="D31" s="9"/>
      <c r="E31" s="6"/>
      <c r="F31" s="5"/>
      <c r="G31" s="9"/>
      <c r="H31" s="9"/>
      <c r="I31" s="6"/>
      <c r="J31" s="6"/>
      <c r="K31" s="6"/>
      <c r="L31" s="6"/>
      <c r="M31" s="6"/>
      <c r="N31" s="6"/>
      <c r="O31" s="5"/>
      <c r="P31" s="6"/>
    </row>
    <row r="32" spans="2:16" x14ac:dyDescent="0.25">
      <c r="B32" s="8"/>
      <c r="C32" s="5"/>
      <c r="D32" s="9"/>
      <c r="E32" s="6"/>
      <c r="F32" s="5"/>
      <c r="G32" s="9"/>
      <c r="H32" s="9"/>
      <c r="I32" s="6"/>
      <c r="J32" s="6"/>
      <c r="K32" s="6"/>
      <c r="L32" s="6"/>
      <c r="M32" s="6"/>
      <c r="N32" s="6"/>
      <c r="O32" s="5"/>
      <c r="P32" s="6"/>
    </row>
    <row r="33" spans="2:16" x14ac:dyDescent="0.25">
      <c r="B33" s="8"/>
      <c r="C33" s="5"/>
      <c r="D33" s="9"/>
      <c r="E33" s="6"/>
      <c r="F33" s="5"/>
      <c r="G33" s="9"/>
      <c r="H33" s="9"/>
      <c r="I33" s="6"/>
      <c r="J33" s="6"/>
      <c r="K33" s="6"/>
      <c r="L33" s="6"/>
      <c r="M33" s="6"/>
      <c r="N33" s="6"/>
      <c r="O33" s="5"/>
      <c r="P33" s="6"/>
    </row>
    <row r="34" spans="2:16" x14ac:dyDescent="0.25">
      <c r="B34" s="8"/>
      <c r="C34" s="5"/>
      <c r="D34" s="9"/>
      <c r="E34" s="6"/>
      <c r="F34" s="5"/>
      <c r="G34" s="9"/>
      <c r="H34" s="9"/>
      <c r="I34" s="6"/>
      <c r="J34" s="6"/>
      <c r="K34" s="6"/>
      <c r="L34" s="6"/>
      <c r="M34" s="6"/>
      <c r="N34" s="6"/>
      <c r="O34" s="5"/>
      <c r="P34" s="6"/>
    </row>
    <row r="35" spans="2:16" x14ac:dyDescent="0.25">
      <c r="B35" s="8"/>
      <c r="C35" s="5"/>
      <c r="D35" s="9"/>
      <c r="E35" s="6"/>
      <c r="F35" s="5"/>
      <c r="G35" s="9"/>
      <c r="H35" s="9"/>
      <c r="I35" s="6"/>
      <c r="J35" s="6"/>
      <c r="K35" s="6"/>
      <c r="L35" s="6"/>
      <c r="M35" s="6"/>
      <c r="N35" s="6"/>
      <c r="O35" s="5"/>
      <c r="P35" s="6"/>
    </row>
    <row r="36" spans="2:16" x14ac:dyDescent="0.25">
      <c r="B36" s="8"/>
      <c r="C36" s="5"/>
      <c r="D36" s="9"/>
      <c r="E36" s="6"/>
      <c r="F36" s="5"/>
      <c r="G36" s="9"/>
      <c r="H36" s="9"/>
      <c r="I36" s="6"/>
      <c r="J36" s="6"/>
      <c r="K36" s="6"/>
      <c r="L36" s="6"/>
      <c r="M36" s="6"/>
      <c r="N36" s="6"/>
      <c r="O36" s="5"/>
      <c r="P36" s="6"/>
    </row>
    <row r="37" spans="2:16" x14ac:dyDescent="0.25">
      <c r="B37" s="8"/>
      <c r="C37" s="5"/>
      <c r="D37" s="9"/>
      <c r="E37" s="6"/>
      <c r="F37" s="5"/>
      <c r="G37" s="9"/>
      <c r="H37" s="9"/>
      <c r="I37" s="6"/>
      <c r="J37" s="6"/>
      <c r="K37" s="6"/>
      <c r="L37" s="6"/>
      <c r="M37" s="6"/>
      <c r="N37" s="6"/>
      <c r="O37" s="5"/>
      <c r="P37" s="6"/>
    </row>
    <row r="38" spans="2:16" x14ac:dyDescent="0.25">
      <c r="B38" s="8"/>
      <c r="C38" s="5"/>
      <c r="D38" s="9"/>
      <c r="E38" s="6"/>
      <c r="F38" s="5"/>
      <c r="G38" s="9"/>
      <c r="H38" s="9"/>
      <c r="I38" s="6"/>
      <c r="J38" s="6"/>
      <c r="K38" s="6"/>
      <c r="L38" s="6"/>
      <c r="M38" s="6"/>
      <c r="N38" s="6"/>
      <c r="O38" s="5"/>
      <c r="P38" s="6"/>
    </row>
    <row r="39" spans="2:16" x14ac:dyDescent="0.25">
      <c r="B39" s="8"/>
      <c r="C39" s="5"/>
      <c r="D39" s="9"/>
      <c r="E39" s="6"/>
      <c r="F39" s="5"/>
      <c r="G39" s="9"/>
      <c r="H39" s="9"/>
      <c r="I39" s="6"/>
      <c r="J39" s="6"/>
      <c r="K39" s="6"/>
      <c r="L39" s="6"/>
      <c r="M39" s="6"/>
      <c r="N39" s="6"/>
      <c r="O39" s="5"/>
      <c r="P39" s="6"/>
    </row>
  </sheetData>
  <mergeCells count="8">
    <mergeCell ref="C12:I12"/>
    <mergeCell ref="J12:N12"/>
    <mergeCell ref="O12:P12"/>
    <mergeCell ref="B2:P2"/>
    <mergeCell ref="D7:E8"/>
    <mergeCell ref="J8:L9"/>
    <mergeCell ref="M8:M9"/>
    <mergeCell ref="N8:N9"/>
  </mergeCells>
  <pageMargins left="0.7" right="0.7" top="0.75" bottom="0.75" header="0.3" footer="0.3"/>
  <pageSetup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4c72b89-72ec-411c-a8b5-5fcd668a19e2">
      <Terms xmlns="http://schemas.microsoft.com/office/infopath/2007/PartnerControls"/>
    </lcf76f155ced4ddcb4097134ff3c332f>
    <TaxCatchAll xmlns="e02fc076-8ca2-4386-9cc4-789b8e42081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8A776C-A6F1-4F76-85D4-F35311FDD5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6A0C77-0DC3-4F9A-BF8C-CEA24F5F75C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3557AC1F-D86B-45EA-87CC-72F32056AF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Cara Whitney</vt:lpstr>
      <vt:lpstr>Timothy Chen</vt:lpstr>
      <vt:lpstr>George Valencia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Molly Spencer</dc:creator>
  <cp:lastModifiedBy>Eric Weinstein</cp:lastModifiedBy>
  <cp:lastPrinted>2014-03-23T14:46:55Z</cp:lastPrinted>
  <dcterms:created xsi:type="dcterms:W3CDTF">2013-10-27T17:36:51Z</dcterms:created>
  <dcterms:modified xsi:type="dcterms:W3CDTF">2024-03-10T19:51:00Z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